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2022 OUTLAW HEAVY\ABRA 2022\Rankings National 2022\"/>
    </mc:Choice>
  </mc:AlternateContent>
  <xr:revisionPtr revIDLastSave="0" documentId="13_ncr:1_{12B795DD-7579-4542-A3E7-A3807A819F3E}" xr6:coauthVersionLast="47" xr6:coauthVersionMax="47" xr10:uidLastSave="{00000000-0000-0000-0000-000000000000}"/>
  <bookViews>
    <workbookView xWindow="-108" yWindow="-108" windowWidth="23256" windowHeight="12576" xr2:uid="{A35FAFAA-3A44-445C-BAAA-3002DD1ECE94}"/>
  </bookViews>
  <sheets>
    <sheet name="National Rankings" sheetId="1" r:id="rId1"/>
    <sheet name="Amanda Fortson" sheetId="277" r:id="rId2"/>
    <sheet name="Annette McClure" sheetId="285" r:id="rId3"/>
    <sheet name="Benji Matoy" sheetId="291" r:id="rId4"/>
    <sheet name="Bill Glausier" sheetId="252" r:id="rId5"/>
    <sheet name="Bob Bass" sheetId="245" r:id="rId6"/>
    <sheet name="Bob Blaine" sheetId="253" r:id="rId7"/>
    <sheet name="Bobby Splawn" sheetId="166" r:id="rId8"/>
    <sheet name="Bobby Young" sheetId="199" r:id="rId9"/>
    <sheet name="Bud Stell" sheetId="192" r:id="rId10"/>
    <sheet name="Carl Hill" sheetId="201" r:id="rId11"/>
    <sheet name="Charles Knight" sheetId="200" r:id="rId12"/>
    <sheet name="Chris Bissett" sheetId="282" r:id="rId13"/>
    <sheet name="Chris Helton" sheetId="265" r:id="rId14"/>
    <sheet name="Chuck Brooks" sheetId="255" r:id="rId15"/>
    <sheet name="Curtis Jenkins" sheetId="284" r:id="rId16"/>
    <sheet name="Dale Cauthen" sheetId="292" r:id="rId17"/>
    <sheet name="Dana Waxler" sheetId="231" r:id="rId18"/>
    <sheet name="Daniel Henry" sheetId="246" r:id="rId19"/>
    <sheet name="Darrell Moore" sheetId="232" r:id="rId20"/>
    <sheet name="Darren Krumwiede" sheetId="158" r:id="rId21"/>
    <sheet name="David Jennings" sheetId="264" r:id="rId22"/>
    <sheet name="Don Tucker" sheetId="247" r:id="rId23"/>
    <sheet name="Donnie Melson" sheetId="272" r:id="rId24"/>
    <sheet name="Doug Lingle" sheetId="203" r:id="rId25"/>
    <sheet name="Douglas Bendana" sheetId="233" r:id="rId26"/>
    <sheet name="Frank Baird" sheetId="266" r:id="rId27"/>
    <sheet name="Fred Jamison" sheetId="212" r:id="rId28"/>
    <sheet name="Freddy Geiselbreth" sheetId="188" r:id="rId29"/>
    <sheet name="Gary Gallion" sheetId="293" r:id="rId30"/>
    <sheet name="Harry Trainer" sheetId="180" r:id="rId31"/>
    <sheet name="Jack Hutchins" sheetId="286" r:id="rId32"/>
    <sheet name="Jan Marsh" sheetId="257" r:id="rId33"/>
    <sheet name="James Marsh" sheetId="256" r:id="rId34"/>
    <sheet name="James Soileau" sheetId="213" r:id="rId35"/>
    <sheet name="Jason Frymier" sheetId="273" r:id="rId36"/>
    <sheet name="Jayden Simmons" sheetId="283" r:id="rId37"/>
    <sheet name="Jeff Hall" sheetId="267" r:id="rId38"/>
    <sheet name="Jeff Lloyd" sheetId="258" r:id="rId39"/>
    <sheet name="Jerry Willeford" sheetId="183" r:id="rId40"/>
    <sheet name="Joe Chacon" sheetId="295" r:id="rId41"/>
    <sheet name="John Hovan" sheetId="165" r:id="rId42"/>
    <sheet name="Jim Peightal" sheetId="260" r:id="rId43"/>
    <sheet name="John Laseter" sheetId="198" r:id="rId44"/>
    <sheet name="John Vinblad" sheetId="274" r:id="rId45"/>
    <sheet name="Jill Ashlock" sheetId="259" r:id="rId46"/>
    <sheet name="Jimmy Haley" sheetId="251" r:id="rId47"/>
    <sheet name="John Petteruti" sheetId="248" r:id="rId48"/>
    <sheet name="Juan Iracheta" sheetId="181" r:id="rId49"/>
    <sheet name="Judy Gallion" sheetId="234" r:id="rId50"/>
    <sheet name="Keith Northcut" sheetId="289" r:id="rId51"/>
    <sheet name="Ken Mix" sheetId="290" r:id="rId52"/>
    <sheet name="Kenny Huth" sheetId="249" r:id="rId53"/>
    <sheet name="Larry McGill" sheetId="214" r:id="rId54"/>
    <sheet name="Lee Barker" sheetId="278" r:id="rId55"/>
    <sheet name="Levi Hughs" sheetId="235" r:id="rId56"/>
    <sheet name="Linda Williams" sheetId="275" r:id="rId57"/>
    <sheet name="Luis Ordorica" sheetId="254" r:id="rId58"/>
    <sheet name="Marvin Batliner" sheetId="236" r:id="rId59"/>
    <sheet name="Matthew Tignor" sheetId="287" r:id="rId60"/>
    <sheet name="Michael Blackard" sheetId="237" r:id="rId61"/>
    <sheet name="Michael Rorer" sheetId="238" r:id="rId62"/>
    <sheet name="Mike Gross" sheetId="279" r:id="rId63"/>
    <sheet name="Mike Moore" sheetId="268" r:id="rId64"/>
    <sheet name="Paul Dyer" sheetId="205" r:id="rId65"/>
    <sheet name="Ricky Haley" sheetId="250" r:id="rId66"/>
    <sheet name="Rene Hardin" sheetId="288" r:id="rId67"/>
    <sheet name="Robert Benoit II" sheetId="196" r:id="rId68"/>
    <sheet name="Roger Blaine" sheetId="294" r:id="rId69"/>
    <sheet name="Ronald Blasko" sheetId="261" r:id="rId70"/>
    <sheet name="Ronald Herring" sheetId="159" r:id="rId71"/>
    <sheet name="Roger Krouskop SR." sheetId="240" r:id="rId72"/>
    <sheet name="Roger Snider" sheetId="151" r:id="rId73"/>
    <sheet name="Rusty Link" sheetId="296" r:id="rId74"/>
    <sheet name="Sam Carlin" sheetId="280" r:id="rId75"/>
    <sheet name="Scott Jackson" sheetId="160" r:id="rId76"/>
    <sheet name="Scott Spencer" sheetId="269" r:id="rId77"/>
    <sheet name="Shelly Moormon" sheetId="229" r:id="rId78"/>
    <sheet name="Stan Fitch" sheetId="244" r:id="rId79"/>
    <sheet name="Steve Kiemele" sheetId="281" r:id="rId80"/>
    <sheet name="Steve Muntzinger" sheetId="297" r:id="rId81"/>
    <sheet name="Steve Pennington" sheetId="270" r:id="rId82"/>
    <sheet name="Steve Shropshire" sheetId="210" r:id="rId83"/>
    <sheet name="Tao Irtz" sheetId="239" r:id="rId84"/>
    <sheet name="Taylor Doutlett" sheetId="262" r:id="rId85"/>
    <sheet name="Thomas Murrell" sheetId="241" r:id="rId86"/>
    <sheet name="Tim Bynum" sheetId="276" r:id="rId87"/>
    <sheet name="Todd Hammer" sheetId="242" r:id="rId88"/>
    <sheet name="Tom Tignor" sheetId="263" r:id="rId89"/>
    <sheet name="Tony Greenway" sheetId="149" r:id="rId90"/>
    <sheet name="Vic Severino" sheetId="182" r:id="rId91"/>
    <sheet name="Wade Moore" sheetId="271" r:id="rId92"/>
    <sheet name="Wayne Argence" sheetId="211" r:id="rId93"/>
    <sheet name="Will Fortson" sheetId="150" r:id="rId94"/>
    <sheet name="Van Presson" sheetId="190" r:id="rId95"/>
  </sheets>
  <externalReferences>
    <externalReference r:id="rId96"/>
  </externalReferences>
  <definedNames>
    <definedName name="_xlnm._FilterDatabase" localSheetId="0" hidden="1">'National Rankings'!#REF!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9" i="1" l="1"/>
  <c r="H80" i="1"/>
  <c r="G80" i="1"/>
  <c r="F80" i="1"/>
  <c r="E80" i="1"/>
  <c r="D80" i="1"/>
  <c r="N4" i="297"/>
  <c r="L4" i="297"/>
  <c r="M4" i="297" s="1"/>
  <c r="O4" i="297" s="1"/>
  <c r="K4" i="297"/>
  <c r="H70" i="1"/>
  <c r="G70" i="1"/>
  <c r="F70" i="1"/>
  <c r="E70" i="1"/>
  <c r="D70" i="1"/>
  <c r="N4" i="296"/>
  <c r="L4" i="296"/>
  <c r="M4" i="296" s="1"/>
  <c r="K4" i="296"/>
  <c r="H60" i="1"/>
  <c r="G60" i="1"/>
  <c r="F60" i="1"/>
  <c r="E60" i="1"/>
  <c r="D60" i="1"/>
  <c r="N4" i="295"/>
  <c r="L4" i="295"/>
  <c r="M4" i="295" s="1"/>
  <c r="O4" i="295" s="1"/>
  <c r="K4" i="295"/>
  <c r="L16" i="263"/>
  <c r="M16" i="263" s="1"/>
  <c r="O16" i="263" s="1"/>
  <c r="K16" i="263"/>
  <c r="E58" i="1"/>
  <c r="E63" i="1"/>
  <c r="E76" i="1"/>
  <c r="E57" i="1"/>
  <c r="D57" i="1"/>
  <c r="O7" i="248"/>
  <c r="N5" i="294"/>
  <c r="G58" i="1" s="1"/>
  <c r="L5" i="294"/>
  <c r="K5" i="294"/>
  <c r="D58" i="1" s="1"/>
  <c r="O8" i="266"/>
  <c r="N4" i="293"/>
  <c r="G63" i="1" s="1"/>
  <c r="L4" i="293"/>
  <c r="K4" i="293"/>
  <c r="D63" i="1" s="1"/>
  <c r="N4" i="292"/>
  <c r="G76" i="1" s="1"/>
  <c r="L4" i="292"/>
  <c r="M4" i="292" s="1"/>
  <c r="F76" i="1" s="1"/>
  <c r="K4" i="292"/>
  <c r="D76" i="1" s="1"/>
  <c r="N4" i="291"/>
  <c r="G57" i="1" s="1"/>
  <c r="L4" i="291"/>
  <c r="K4" i="291"/>
  <c r="O3" i="285"/>
  <c r="H74" i="1"/>
  <c r="D74" i="1"/>
  <c r="N4" i="290"/>
  <c r="G74" i="1" s="1"/>
  <c r="L4" i="290"/>
  <c r="M4" i="290" s="1"/>
  <c r="O4" i="290" s="1"/>
  <c r="K4" i="290"/>
  <c r="D44" i="1"/>
  <c r="N6" i="289"/>
  <c r="G44" i="1" s="1"/>
  <c r="L6" i="289"/>
  <c r="E44" i="1" s="1"/>
  <c r="K6" i="289"/>
  <c r="G93" i="1"/>
  <c r="N4" i="288"/>
  <c r="L4" i="288"/>
  <c r="E93" i="1" s="1"/>
  <c r="K4" i="288"/>
  <c r="D93" i="1" s="1"/>
  <c r="N6" i="287"/>
  <c r="G49" i="1" s="1"/>
  <c r="L6" i="287"/>
  <c r="E49" i="1" s="1"/>
  <c r="K6" i="287"/>
  <c r="D49" i="1" s="1"/>
  <c r="N4" i="286"/>
  <c r="G86" i="1" s="1"/>
  <c r="L4" i="286"/>
  <c r="E86" i="1" s="1"/>
  <c r="K4" i="286"/>
  <c r="D86" i="1" s="1"/>
  <c r="N6" i="285"/>
  <c r="G45" i="1" s="1"/>
  <c r="L6" i="285"/>
  <c r="E45" i="1" s="1"/>
  <c r="K6" i="285"/>
  <c r="D45" i="1" s="1"/>
  <c r="E98" i="1"/>
  <c r="N4" i="284"/>
  <c r="G98" i="1" s="1"/>
  <c r="L4" i="284"/>
  <c r="K4" i="284"/>
  <c r="D98" i="1" s="1"/>
  <c r="N4" i="283"/>
  <c r="G85" i="1" s="1"/>
  <c r="L4" i="283"/>
  <c r="E85" i="1" s="1"/>
  <c r="K4" i="283"/>
  <c r="D85" i="1" s="1"/>
  <c r="E97" i="1"/>
  <c r="N4" i="282"/>
  <c r="G97" i="1" s="1"/>
  <c r="L4" i="282"/>
  <c r="K4" i="282"/>
  <c r="D97" i="1" s="1"/>
  <c r="O4" i="296" l="1"/>
  <c r="E74" i="1"/>
  <c r="F74" i="1"/>
  <c r="M5" i="294"/>
  <c r="M4" i="293"/>
  <c r="O4" i="292"/>
  <c r="H76" i="1" s="1"/>
  <c r="M4" i="291"/>
  <c r="M6" i="289"/>
  <c r="M4" i="284"/>
  <c r="M4" i="283"/>
  <c r="F85" i="1" s="1"/>
  <c r="M4" i="288"/>
  <c r="M6" i="287"/>
  <c r="M4" i="286"/>
  <c r="M6" i="285"/>
  <c r="O4" i="283"/>
  <c r="H85" i="1" s="1"/>
  <c r="M4" i="282"/>
  <c r="K3" i="268"/>
  <c r="K8" i="268" s="1"/>
  <c r="D40" i="1" s="1"/>
  <c r="L3" i="268"/>
  <c r="N5" i="281"/>
  <c r="G54" i="1" s="1"/>
  <c r="L5" i="281"/>
  <c r="E54" i="1" s="1"/>
  <c r="K5" i="281"/>
  <c r="D54" i="1" s="1"/>
  <c r="N4" i="280"/>
  <c r="G88" i="1" s="1"/>
  <c r="L4" i="280"/>
  <c r="K4" i="280"/>
  <c r="D88" i="1" s="1"/>
  <c r="K5" i="279"/>
  <c r="D73" i="1" s="1"/>
  <c r="N5" i="279"/>
  <c r="G73" i="1" s="1"/>
  <c r="L5" i="279"/>
  <c r="E73" i="1" s="1"/>
  <c r="N8" i="278"/>
  <c r="G29" i="1" s="1"/>
  <c r="L8" i="278"/>
  <c r="E29" i="1" s="1"/>
  <c r="K8" i="278"/>
  <c r="D29" i="1" s="1"/>
  <c r="N4" i="277"/>
  <c r="G59" i="1" s="1"/>
  <c r="L4" i="277"/>
  <c r="E59" i="1" s="1"/>
  <c r="K4" i="277"/>
  <c r="D59" i="1" s="1"/>
  <c r="L3" i="271"/>
  <c r="L7" i="271" s="1"/>
  <c r="E46" i="1" s="1"/>
  <c r="K3" i="271"/>
  <c r="K7" i="271" s="1"/>
  <c r="D46" i="1" s="1"/>
  <c r="L5" i="232"/>
  <c r="K5" i="232"/>
  <c r="N4" i="276"/>
  <c r="G96" i="1" s="1"/>
  <c r="L4" i="276"/>
  <c r="E96" i="1" s="1"/>
  <c r="K4" i="276"/>
  <c r="D96" i="1" s="1"/>
  <c r="N6" i="275"/>
  <c r="G83" i="1" s="1"/>
  <c r="L6" i="275"/>
  <c r="E83" i="1" s="1"/>
  <c r="K6" i="275"/>
  <c r="D83" i="1" s="1"/>
  <c r="N4" i="274"/>
  <c r="G79" i="1" s="1"/>
  <c r="L4" i="274"/>
  <c r="K4" i="274"/>
  <c r="D79" i="1" s="1"/>
  <c r="N5" i="273"/>
  <c r="G51" i="1" s="1"/>
  <c r="L5" i="273"/>
  <c r="K5" i="273"/>
  <c r="D51" i="1" s="1"/>
  <c r="N5" i="272"/>
  <c r="G64" i="1" s="1"/>
  <c r="L5" i="272"/>
  <c r="K5" i="272"/>
  <c r="D64" i="1" s="1"/>
  <c r="N7" i="271"/>
  <c r="G46" i="1" s="1"/>
  <c r="N8" i="270"/>
  <c r="G77" i="1" s="1"/>
  <c r="L8" i="270"/>
  <c r="E77" i="1" s="1"/>
  <c r="K8" i="270"/>
  <c r="D77" i="1" s="1"/>
  <c r="N4" i="269"/>
  <c r="G71" i="1" s="1"/>
  <c r="L4" i="269"/>
  <c r="E71" i="1" s="1"/>
  <c r="K4" i="269"/>
  <c r="D71" i="1" s="1"/>
  <c r="N8" i="268"/>
  <c r="G40" i="1" s="1"/>
  <c r="N6" i="267"/>
  <c r="G43" i="1" s="1"/>
  <c r="L6" i="267"/>
  <c r="E43" i="1" s="1"/>
  <c r="K6" i="267"/>
  <c r="D43" i="1" s="1"/>
  <c r="N11" i="266"/>
  <c r="G21" i="1" s="1"/>
  <c r="L11" i="266"/>
  <c r="E21" i="1" s="1"/>
  <c r="K11" i="266"/>
  <c r="D21" i="1" s="1"/>
  <c r="N10" i="265"/>
  <c r="G17" i="1" s="1"/>
  <c r="L10" i="265"/>
  <c r="E17" i="1" s="1"/>
  <c r="K10" i="265"/>
  <c r="D17" i="1" s="1"/>
  <c r="M2" i="264"/>
  <c r="O2" i="264" s="1"/>
  <c r="N5" i="264"/>
  <c r="G53" i="1" s="1"/>
  <c r="L5" i="264"/>
  <c r="K5" i="264"/>
  <c r="D53" i="1" s="1"/>
  <c r="M4" i="263"/>
  <c r="O4" i="263" s="1"/>
  <c r="N18" i="263"/>
  <c r="G13" i="1" s="1"/>
  <c r="L18" i="263"/>
  <c r="E13" i="1" s="1"/>
  <c r="K18" i="263"/>
  <c r="D13" i="1" s="1"/>
  <c r="N4" i="262"/>
  <c r="G89" i="1" s="1"/>
  <c r="L4" i="262"/>
  <c r="K4" i="262"/>
  <c r="D89" i="1" s="1"/>
  <c r="N7" i="261"/>
  <c r="G16" i="1" s="1"/>
  <c r="L7" i="261"/>
  <c r="E16" i="1" s="1"/>
  <c r="K7" i="261"/>
  <c r="D16" i="1" s="1"/>
  <c r="N7" i="260"/>
  <c r="G31" i="1" s="1"/>
  <c r="L7" i="260"/>
  <c r="E31" i="1" s="1"/>
  <c r="K7" i="260"/>
  <c r="D31" i="1" s="1"/>
  <c r="N5" i="259"/>
  <c r="G52" i="1" s="1"/>
  <c r="L5" i="259"/>
  <c r="E52" i="1" s="1"/>
  <c r="K5" i="259"/>
  <c r="D52" i="1" s="1"/>
  <c r="N7" i="258"/>
  <c r="G36" i="1" s="1"/>
  <c r="L7" i="258"/>
  <c r="K7" i="258"/>
  <c r="D36" i="1" s="1"/>
  <c r="N7" i="257"/>
  <c r="L7" i="257"/>
  <c r="E37" i="1" s="1"/>
  <c r="K7" i="257"/>
  <c r="D37" i="1" s="1"/>
  <c r="N7" i="256"/>
  <c r="G33" i="1" s="1"/>
  <c r="L7" i="256"/>
  <c r="E33" i="1" s="1"/>
  <c r="K7" i="256"/>
  <c r="D33" i="1" s="1"/>
  <c r="N7" i="255"/>
  <c r="G22" i="1" s="1"/>
  <c r="L7" i="255"/>
  <c r="E22" i="1" s="1"/>
  <c r="K7" i="255"/>
  <c r="D22" i="1" s="1"/>
  <c r="M5" i="264" l="1"/>
  <c r="O6" i="289"/>
  <c r="H44" i="1" s="1"/>
  <c r="F44" i="1"/>
  <c r="O5" i="294"/>
  <c r="H58" i="1" s="1"/>
  <c r="F58" i="1"/>
  <c r="O4" i="293"/>
  <c r="H63" i="1" s="1"/>
  <c r="F63" i="1"/>
  <c r="O4" i="291"/>
  <c r="H57" i="1" s="1"/>
  <c r="F57" i="1"/>
  <c r="O4" i="288"/>
  <c r="H93" i="1" s="1"/>
  <c r="F93" i="1"/>
  <c r="O6" i="287"/>
  <c r="H49" i="1" s="1"/>
  <c r="F49" i="1"/>
  <c r="M3" i="268"/>
  <c r="O3" i="268" s="1"/>
  <c r="O6" i="285"/>
  <c r="H45" i="1" s="1"/>
  <c r="F45" i="1"/>
  <c r="O5" i="264"/>
  <c r="H53" i="1" s="1"/>
  <c r="O4" i="286"/>
  <c r="H86" i="1" s="1"/>
  <c r="F86" i="1"/>
  <c r="O4" i="284"/>
  <c r="H98" i="1" s="1"/>
  <c r="F98" i="1"/>
  <c r="M4" i="274"/>
  <c r="M4" i="269"/>
  <c r="F71" i="1" s="1"/>
  <c r="M5" i="272"/>
  <c r="F64" i="1" s="1"/>
  <c r="M5" i="273"/>
  <c r="E51" i="1"/>
  <c r="M5" i="232"/>
  <c r="O5" i="232" s="1"/>
  <c r="O4" i="282"/>
  <c r="H97" i="1" s="1"/>
  <c r="F97" i="1"/>
  <c r="M7" i="258"/>
  <c r="O7" i="258" s="1"/>
  <c r="H36" i="1" s="1"/>
  <c r="L8" i="268"/>
  <c r="E40" i="1" s="1"/>
  <c r="E79" i="1"/>
  <c r="M4" i="280"/>
  <c r="E88" i="1"/>
  <c r="M5" i="281"/>
  <c r="M5" i="279"/>
  <c r="M8" i="278"/>
  <c r="M4" i="277"/>
  <c r="M3" i="271"/>
  <c r="O3" i="271" s="1"/>
  <c r="E64" i="1"/>
  <c r="M4" i="276"/>
  <c r="M6" i="275"/>
  <c r="M10" i="265"/>
  <c r="E53" i="1"/>
  <c r="F53" i="1"/>
  <c r="M7" i="271"/>
  <c r="M8" i="270"/>
  <c r="O4" i="269"/>
  <c r="H71" i="1" s="1"/>
  <c r="M6" i="267"/>
  <c r="M11" i="266"/>
  <c r="F36" i="1"/>
  <c r="M7" i="261"/>
  <c r="M7" i="255"/>
  <c r="E36" i="1"/>
  <c r="M18" i="263"/>
  <c r="M4" i="262"/>
  <c r="M7" i="260"/>
  <c r="M5" i="259"/>
  <c r="M7" i="257"/>
  <c r="M7" i="256"/>
  <c r="N5" i="254"/>
  <c r="G62" i="1" s="1"/>
  <c r="L5" i="254"/>
  <c r="E62" i="1" s="1"/>
  <c r="K5" i="254"/>
  <c r="D62" i="1" s="1"/>
  <c r="N7" i="253"/>
  <c r="G34" i="1" s="1"/>
  <c r="L7" i="253"/>
  <c r="E34" i="1" s="1"/>
  <c r="K7" i="253"/>
  <c r="D34" i="1" s="1"/>
  <c r="D82" i="1"/>
  <c r="N5" i="252"/>
  <c r="G82" i="1" s="1"/>
  <c r="L5" i="252"/>
  <c r="E82" i="1" s="1"/>
  <c r="K5" i="252"/>
  <c r="N8" i="251"/>
  <c r="G24" i="1" s="1"/>
  <c r="L8" i="251"/>
  <c r="E24" i="1" s="1"/>
  <c r="K8" i="251"/>
  <c r="D24" i="1" s="1"/>
  <c r="N8" i="250"/>
  <c r="G15" i="1" s="1"/>
  <c r="L8" i="250"/>
  <c r="E15" i="1" s="1"/>
  <c r="K8" i="250"/>
  <c r="D15" i="1" s="1"/>
  <c r="N4" i="249"/>
  <c r="G61" i="1" s="1"/>
  <c r="L4" i="249"/>
  <c r="E61" i="1" s="1"/>
  <c r="K4" i="249"/>
  <c r="D61" i="1" s="1"/>
  <c r="N11" i="248"/>
  <c r="G14" i="1" s="1"/>
  <c r="L11" i="248"/>
  <c r="E14" i="1" s="1"/>
  <c r="K11" i="248"/>
  <c r="D14" i="1" s="1"/>
  <c r="N8" i="247"/>
  <c r="G32" i="1" s="1"/>
  <c r="L8" i="247"/>
  <c r="E32" i="1" s="1"/>
  <c r="K8" i="247"/>
  <c r="D32" i="1" s="1"/>
  <c r="N5" i="246"/>
  <c r="G56" i="1" s="1"/>
  <c r="L5" i="246"/>
  <c r="K5" i="246"/>
  <c r="D56" i="1" s="1"/>
  <c r="N8" i="245"/>
  <c r="G35" i="1" s="1"/>
  <c r="L8" i="245"/>
  <c r="K8" i="245"/>
  <c r="D35" i="1" s="1"/>
  <c r="N5" i="244"/>
  <c r="G90" i="1" s="1"/>
  <c r="L5" i="244"/>
  <c r="K5" i="244"/>
  <c r="D90" i="1" s="1"/>
  <c r="N8" i="242"/>
  <c r="G38" i="1" s="1"/>
  <c r="L8" i="242"/>
  <c r="K8" i="242"/>
  <c r="D38" i="1" s="1"/>
  <c r="N4" i="241"/>
  <c r="G84" i="1" s="1"/>
  <c r="L4" i="241"/>
  <c r="E84" i="1" s="1"/>
  <c r="K4" i="241"/>
  <c r="D84" i="1" s="1"/>
  <c r="N9" i="240"/>
  <c r="G30" i="1" s="1"/>
  <c r="L9" i="240"/>
  <c r="K9" i="240"/>
  <c r="D30" i="1" s="1"/>
  <c r="N4" i="205"/>
  <c r="G68" i="1" s="1"/>
  <c r="L4" i="205"/>
  <c r="E68" i="1" s="1"/>
  <c r="K4" i="205"/>
  <c r="D68" i="1" s="1"/>
  <c r="N27" i="239"/>
  <c r="G12" i="1" s="1"/>
  <c r="L27" i="239"/>
  <c r="E12" i="1" s="1"/>
  <c r="K27" i="239"/>
  <c r="D12" i="1" s="1"/>
  <c r="N4" i="238"/>
  <c r="G92" i="1" s="1"/>
  <c r="L4" i="238"/>
  <c r="K4" i="238"/>
  <c r="D92" i="1" s="1"/>
  <c r="N10" i="237"/>
  <c r="G28" i="1" s="1"/>
  <c r="L10" i="237"/>
  <c r="E28" i="1" s="1"/>
  <c r="K10" i="237"/>
  <c r="D28" i="1" s="1"/>
  <c r="N28" i="236"/>
  <c r="G6" i="1" s="1"/>
  <c r="L28" i="236"/>
  <c r="E6" i="1" s="1"/>
  <c r="K28" i="236"/>
  <c r="D6" i="1" s="1"/>
  <c r="N4" i="235"/>
  <c r="G75" i="1" s="1"/>
  <c r="L4" i="235"/>
  <c r="E75" i="1" s="1"/>
  <c r="K4" i="235"/>
  <c r="D75" i="1" s="1"/>
  <c r="D50" i="1"/>
  <c r="N5" i="234"/>
  <c r="G50" i="1" s="1"/>
  <c r="L5" i="234"/>
  <c r="E50" i="1" s="1"/>
  <c r="K5" i="234"/>
  <c r="E99" i="1"/>
  <c r="N4" i="233"/>
  <c r="G99" i="1" s="1"/>
  <c r="L4" i="233"/>
  <c r="K4" i="233"/>
  <c r="D99" i="1" s="1"/>
  <c r="N10" i="232"/>
  <c r="G39" i="1" s="1"/>
  <c r="L10" i="232"/>
  <c r="E39" i="1" s="1"/>
  <c r="K10" i="232"/>
  <c r="D39" i="1" s="1"/>
  <c r="N8" i="231"/>
  <c r="G25" i="1" s="1"/>
  <c r="L8" i="231"/>
  <c r="E25" i="1" s="1"/>
  <c r="K8" i="231"/>
  <c r="D25" i="1" s="1"/>
  <c r="N4" i="229"/>
  <c r="L4" i="229"/>
  <c r="K4" i="229"/>
  <c r="N10" i="196"/>
  <c r="G42" i="1" s="1"/>
  <c r="L10" i="196"/>
  <c r="E42" i="1" s="1"/>
  <c r="K10" i="196"/>
  <c r="D42" i="1" s="1"/>
  <c r="N5" i="203"/>
  <c r="G78" i="1" s="1"/>
  <c r="L5" i="203"/>
  <c r="E78" i="1" s="1"/>
  <c r="K5" i="203"/>
  <c r="D78" i="1" s="1"/>
  <c r="N6" i="190"/>
  <c r="G67" i="1" s="1"/>
  <c r="L6" i="190"/>
  <c r="E67" i="1" s="1"/>
  <c r="K6" i="190"/>
  <c r="D67" i="1" s="1"/>
  <c r="N7" i="200"/>
  <c r="G47" i="1" s="1"/>
  <c r="L7" i="200"/>
  <c r="E47" i="1" s="1"/>
  <c r="K7" i="200"/>
  <c r="D47" i="1" s="1"/>
  <c r="N4" i="201"/>
  <c r="G69" i="1" s="1"/>
  <c r="L4" i="201"/>
  <c r="E69" i="1" s="1"/>
  <c r="K4" i="201"/>
  <c r="D69" i="1" s="1"/>
  <c r="N10" i="188"/>
  <c r="G26" i="1" s="1"/>
  <c r="L10" i="188"/>
  <c r="E26" i="1" s="1"/>
  <c r="K10" i="188"/>
  <c r="D26" i="1" s="1"/>
  <c r="N4" i="214"/>
  <c r="G65" i="1" s="1"/>
  <c r="L4" i="214"/>
  <c r="E65" i="1" s="1"/>
  <c r="K4" i="214"/>
  <c r="D65" i="1" s="1"/>
  <c r="N11" i="192"/>
  <c r="G27" i="1" s="1"/>
  <c r="L11" i="192"/>
  <c r="K11" i="192"/>
  <c r="D27" i="1" s="1"/>
  <c r="N11" i="199"/>
  <c r="G18" i="1" s="1"/>
  <c r="L11" i="199"/>
  <c r="E18" i="1" s="1"/>
  <c r="K11" i="199"/>
  <c r="D18" i="1" s="1"/>
  <c r="N10" i="198"/>
  <c r="G23" i="1" s="1"/>
  <c r="L10" i="198"/>
  <c r="E23" i="1" s="1"/>
  <c r="K10" i="198"/>
  <c r="D23" i="1" s="1"/>
  <c r="N10" i="213"/>
  <c r="G66" i="1" s="1"/>
  <c r="L10" i="213"/>
  <c r="E66" i="1" s="1"/>
  <c r="K10" i="213"/>
  <c r="D66" i="1" s="1"/>
  <c r="N6" i="212"/>
  <c r="G48" i="1" s="1"/>
  <c r="L6" i="212"/>
  <c r="E48" i="1" s="1"/>
  <c r="K6" i="212"/>
  <c r="D48" i="1" s="1"/>
  <c r="N6" i="211"/>
  <c r="G55" i="1" s="1"/>
  <c r="L6" i="211"/>
  <c r="E55" i="1" s="1"/>
  <c r="K6" i="211"/>
  <c r="D55" i="1" s="1"/>
  <c r="N31" i="183"/>
  <c r="G7" i="1" s="1"/>
  <c r="L31" i="183"/>
  <c r="E7" i="1" s="1"/>
  <c r="K31" i="183"/>
  <c r="D7" i="1" s="1"/>
  <c r="N6" i="210"/>
  <c r="G72" i="1" s="1"/>
  <c r="L6" i="210"/>
  <c r="E72" i="1" s="1"/>
  <c r="K6" i="210"/>
  <c r="D72" i="1" s="1"/>
  <c r="N5" i="182"/>
  <c r="G87" i="1" s="1"/>
  <c r="L5" i="182"/>
  <c r="K5" i="182"/>
  <c r="D87" i="1" s="1"/>
  <c r="N5" i="181"/>
  <c r="G91" i="1" s="1"/>
  <c r="L5" i="181"/>
  <c r="E91" i="1" s="1"/>
  <c r="K5" i="181"/>
  <c r="D91" i="1" s="1"/>
  <c r="N5" i="180"/>
  <c r="G95" i="1" s="1"/>
  <c r="L5" i="180"/>
  <c r="E95" i="1" s="1"/>
  <c r="K5" i="180"/>
  <c r="D95" i="1" s="1"/>
  <c r="N6" i="166"/>
  <c r="G81" i="1" s="1"/>
  <c r="L6" i="166"/>
  <c r="E81" i="1" s="1"/>
  <c r="K6" i="166"/>
  <c r="D81" i="1" s="1"/>
  <c r="N10" i="165"/>
  <c r="G20" i="1" s="1"/>
  <c r="L10" i="165"/>
  <c r="K10" i="165"/>
  <c r="D20" i="1" s="1"/>
  <c r="N32" i="160"/>
  <c r="G8" i="1" s="1"/>
  <c r="L32" i="160"/>
  <c r="K32" i="160"/>
  <c r="D8" i="1" s="1"/>
  <c r="N25" i="159"/>
  <c r="G11" i="1" s="1"/>
  <c r="L25" i="159"/>
  <c r="E11" i="1" s="1"/>
  <c r="K25" i="159"/>
  <c r="D11" i="1" s="1"/>
  <c r="N20" i="158"/>
  <c r="G19" i="1" s="1"/>
  <c r="L20" i="158"/>
  <c r="E19" i="1" s="1"/>
  <c r="K20" i="158"/>
  <c r="D19" i="1" s="1"/>
  <c r="N4" i="151"/>
  <c r="G94" i="1" s="1"/>
  <c r="L4" i="151"/>
  <c r="E94" i="1" s="1"/>
  <c r="K4" i="151"/>
  <c r="D94" i="1" s="1"/>
  <c r="N19" i="150"/>
  <c r="G10" i="1" s="1"/>
  <c r="L19" i="150"/>
  <c r="E10" i="1" s="1"/>
  <c r="K19" i="150"/>
  <c r="D10" i="1" s="1"/>
  <c r="N28" i="149"/>
  <c r="G9" i="1" s="1"/>
  <c r="L28" i="149"/>
  <c r="E9" i="1" s="1"/>
  <c r="K28" i="149"/>
  <c r="D9" i="1" s="1"/>
  <c r="O5" i="272" l="1"/>
  <c r="H64" i="1" s="1"/>
  <c r="M8" i="268"/>
  <c r="M4" i="229"/>
  <c r="O4" i="229" s="1"/>
  <c r="O8" i="278"/>
  <c r="H29" i="1" s="1"/>
  <c r="F29" i="1"/>
  <c r="O4" i="280"/>
  <c r="H88" i="1" s="1"/>
  <c r="F88" i="1"/>
  <c r="O5" i="273"/>
  <c r="H51" i="1" s="1"/>
  <c r="F51" i="1"/>
  <c r="O6" i="267"/>
  <c r="H43" i="1" s="1"/>
  <c r="F43" i="1"/>
  <c r="O6" i="275"/>
  <c r="H83" i="1" s="1"/>
  <c r="F83" i="1"/>
  <c r="M4" i="238"/>
  <c r="O4" i="238" s="1"/>
  <c r="H92" i="1" s="1"/>
  <c r="M5" i="246"/>
  <c r="O5" i="246" s="1"/>
  <c r="H56" i="1" s="1"/>
  <c r="O4" i="276"/>
  <c r="H96" i="1" s="1"/>
  <c r="F96" i="1"/>
  <c r="O5" i="281"/>
  <c r="H54" i="1" s="1"/>
  <c r="F54" i="1"/>
  <c r="O4" i="277"/>
  <c r="H59" i="1" s="1"/>
  <c r="F59" i="1"/>
  <c r="O4" i="274"/>
  <c r="H79" i="1" s="1"/>
  <c r="F79" i="1"/>
  <c r="O5" i="279"/>
  <c r="H73" i="1" s="1"/>
  <c r="F73" i="1"/>
  <c r="O8" i="268"/>
  <c r="H40" i="1" s="1"/>
  <c r="F40" i="1"/>
  <c r="O7" i="271"/>
  <c r="H46" i="1" s="1"/>
  <c r="F46" i="1"/>
  <c r="O8" i="270"/>
  <c r="H77" i="1" s="1"/>
  <c r="F77" i="1"/>
  <c r="O11" i="266"/>
  <c r="H21" i="1" s="1"/>
  <c r="F21" i="1"/>
  <c r="O10" i="265"/>
  <c r="H17" i="1" s="1"/>
  <c r="F17" i="1"/>
  <c r="O5" i="259"/>
  <c r="H52" i="1" s="1"/>
  <c r="F52" i="1"/>
  <c r="M8" i="245"/>
  <c r="O8" i="245" s="1"/>
  <c r="H35" i="1" s="1"/>
  <c r="O7" i="260"/>
  <c r="H31" i="1" s="1"/>
  <c r="F31" i="1"/>
  <c r="O7" i="255"/>
  <c r="H22" i="1" s="1"/>
  <c r="F22" i="1"/>
  <c r="M5" i="182"/>
  <c r="O5" i="182" s="1"/>
  <c r="H87" i="1" s="1"/>
  <c r="M5" i="234"/>
  <c r="M5" i="244"/>
  <c r="O5" i="244" s="1"/>
  <c r="H90" i="1" s="1"/>
  <c r="O7" i="256"/>
  <c r="H33" i="1" s="1"/>
  <c r="F33" i="1"/>
  <c r="O4" i="262"/>
  <c r="H89" i="1" s="1"/>
  <c r="F89" i="1"/>
  <c r="O7" i="261"/>
  <c r="H16" i="1" s="1"/>
  <c r="F16" i="1"/>
  <c r="M4" i="214"/>
  <c r="E92" i="1"/>
  <c r="M8" i="242"/>
  <c r="O8" i="242" s="1"/>
  <c r="H38" i="1" s="1"/>
  <c r="E56" i="1"/>
  <c r="M4" i="249"/>
  <c r="M8" i="250"/>
  <c r="F15" i="1" s="1"/>
  <c r="M5" i="254"/>
  <c r="O7" i="257"/>
  <c r="H37" i="1" s="1"/>
  <c r="F37" i="1"/>
  <c r="O18" i="263"/>
  <c r="H13" i="1" s="1"/>
  <c r="F13" i="1"/>
  <c r="E90" i="1"/>
  <c r="M11" i="192"/>
  <c r="F27" i="1" s="1"/>
  <c r="M7" i="253"/>
  <c r="E35" i="1"/>
  <c r="M5" i="252"/>
  <c r="M8" i="251"/>
  <c r="E38" i="1"/>
  <c r="M11" i="248"/>
  <c r="M8" i="247"/>
  <c r="M10" i="196"/>
  <c r="F42" i="1" s="1"/>
  <c r="M10" i="165"/>
  <c r="O10" i="165" s="1"/>
  <c r="H20" i="1" s="1"/>
  <c r="M10" i="188"/>
  <c r="M7" i="200"/>
  <c r="F47" i="1" s="1"/>
  <c r="M4" i="201"/>
  <c r="F69" i="1" s="1"/>
  <c r="E27" i="1"/>
  <c r="M11" i="199"/>
  <c r="E87" i="1"/>
  <c r="M4" i="241"/>
  <c r="M9" i="240"/>
  <c r="O9" i="240" s="1"/>
  <c r="H30" i="1" s="1"/>
  <c r="E30" i="1"/>
  <c r="M27" i="239"/>
  <c r="M6" i="210"/>
  <c r="M4" i="205"/>
  <c r="M10" i="237"/>
  <c r="M28" i="236"/>
  <c r="M4" i="235"/>
  <c r="M4" i="233"/>
  <c r="M10" i="232"/>
  <c r="M8" i="231"/>
  <c r="M5" i="203"/>
  <c r="M6" i="190"/>
  <c r="M10" i="198"/>
  <c r="M10" i="213"/>
  <c r="M6" i="211"/>
  <c r="M6" i="212"/>
  <c r="M20" i="158"/>
  <c r="M32" i="160"/>
  <c r="O32" i="160" s="1"/>
  <c r="H8" i="1" s="1"/>
  <c r="M31" i="183"/>
  <c r="E20" i="1"/>
  <c r="M5" i="181"/>
  <c r="M5" i="180"/>
  <c r="M25" i="159"/>
  <c r="E8" i="1"/>
  <c r="M6" i="166"/>
  <c r="M4" i="151"/>
  <c r="M19" i="150"/>
  <c r="M28" i="149"/>
  <c r="O8" i="250" l="1"/>
  <c r="H15" i="1" s="1"/>
  <c r="F56" i="1"/>
  <c r="F92" i="1"/>
  <c r="O11" i="192"/>
  <c r="H27" i="1" s="1"/>
  <c r="O4" i="233"/>
  <c r="H99" i="1" s="1"/>
  <c r="F99" i="1"/>
  <c r="O8" i="251"/>
  <c r="H24" i="1" s="1"/>
  <c r="F24" i="1"/>
  <c r="O7" i="253"/>
  <c r="H34" i="1" s="1"/>
  <c r="F34" i="1"/>
  <c r="O5" i="254"/>
  <c r="H62" i="1" s="1"/>
  <c r="F62" i="1"/>
  <c r="O4" i="235"/>
  <c r="H75" i="1" s="1"/>
  <c r="F75" i="1"/>
  <c r="O4" i="241"/>
  <c r="H84" i="1" s="1"/>
  <c r="F84" i="1"/>
  <c r="F38" i="1"/>
  <c r="O5" i="252"/>
  <c r="H82" i="1" s="1"/>
  <c r="F82" i="1"/>
  <c r="F87" i="1"/>
  <c r="F35" i="1"/>
  <c r="F90" i="1"/>
  <c r="O4" i="249"/>
  <c r="H61" i="1" s="1"/>
  <c r="F61" i="1"/>
  <c r="O4" i="214"/>
  <c r="H65" i="1" s="1"/>
  <c r="F65" i="1"/>
  <c r="O5" i="234"/>
  <c r="H50" i="1" s="1"/>
  <c r="F50" i="1"/>
  <c r="O6" i="211"/>
  <c r="H55" i="1" s="1"/>
  <c r="F55" i="1"/>
  <c r="O27" i="239"/>
  <c r="H12" i="1" s="1"/>
  <c r="F12" i="1"/>
  <c r="F30" i="1"/>
  <c r="O5" i="181"/>
  <c r="H91" i="1" s="1"/>
  <c r="F91" i="1"/>
  <c r="O11" i="248"/>
  <c r="H14" i="1" s="1"/>
  <c r="F14" i="1"/>
  <c r="O8" i="247"/>
  <c r="H32" i="1" s="1"/>
  <c r="F32" i="1"/>
  <c r="O7" i="200"/>
  <c r="H47" i="1" s="1"/>
  <c r="O10" i="237"/>
  <c r="H28" i="1" s="1"/>
  <c r="F28" i="1"/>
  <c r="O28" i="236"/>
  <c r="H6" i="1" s="1"/>
  <c r="F6" i="1"/>
  <c r="F20" i="1"/>
  <c r="O10" i="232"/>
  <c r="H39" i="1" s="1"/>
  <c r="F39" i="1"/>
  <c r="O8" i="231"/>
  <c r="H25" i="1" s="1"/>
  <c r="F25" i="1"/>
  <c r="O6" i="212"/>
  <c r="H48" i="1" s="1"/>
  <c r="F48" i="1"/>
  <c r="O6" i="190"/>
  <c r="H67" i="1" s="1"/>
  <c r="F67" i="1"/>
  <c r="O10" i="196"/>
  <c r="H42" i="1" s="1"/>
  <c r="O4" i="205"/>
  <c r="H68" i="1" s="1"/>
  <c r="F68" i="1"/>
  <c r="O10" i="198"/>
  <c r="H23" i="1" s="1"/>
  <c r="F23" i="1"/>
  <c r="O10" i="213"/>
  <c r="H66" i="1" s="1"/>
  <c r="F66" i="1"/>
  <c r="O10" i="188"/>
  <c r="H26" i="1" s="1"/>
  <c r="F26" i="1"/>
  <c r="O5" i="203"/>
  <c r="H78" i="1" s="1"/>
  <c r="F78" i="1"/>
  <c r="O4" i="201"/>
  <c r="H69" i="1" s="1"/>
  <c r="O11" i="199"/>
  <c r="H18" i="1" s="1"/>
  <c r="F18" i="1"/>
  <c r="O6" i="210"/>
  <c r="H72" i="1" s="1"/>
  <c r="F72" i="1"/>
  <c r="O31" i="183"/>
  <c r="H7" i="1" s="1"/>
  <c r="F7" i="1"/>
  <c r="O4" i="151"/>
  <c r="H94" i="1" s="1"/>
  <c r="F94" i="1"/>
  <c r="O6" i="166"/>
  <c r="H81" i="1" s="1"/>
  <c r="F81" i="1"/>
  <c r="O5" i="180"/>
  <c r="H95" i="1" s="1"/>
  <c r="F95" i="1"/>
  <c r="O20" i="158"/>
  <c r="H19" i="1" s="1"/>
  <c r="F19" i="1"/>
  <c r="F8" i="1"/>
  <c r="O19" i="150"/>
  <c r="H10" i="1" s="1"/>
  <c r="F10" i="1"/>
  <c r="O28" i="149"/>
  <c r="H9" i="1" s="1"/>
  <c r="F9" i="1"/>
  <c r="O25" i="159"/>
  <c r="H11" i="1" s="1"/>
  <c r="F11" i="1"/>
</calcChain>
</file>

<file path=xl/sharedStrings.xml><?xml version="1.0" encoding="utf-8"?>
<sst xmlns="http://schemas.openxmlformats.org/spreadsheetml/2006/main" count="3093" uniqueCount="169">
  <si>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</si>
  <si>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</si>
  <si>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</si>
  <si>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</si>
  <si>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</si>
  <si>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</si>
  <si>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</si>
  <si>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</si>
  <si>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</si>
  <si>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</si>
  <si>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</si>
  <si>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</si>
  <si>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</si>
  <si>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</si>
  <si>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</si>
  <si>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</si>
  <si>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</si>
  <si>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</si>
  <si>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</si>
  <si>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</si>
  <si>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Unlimited</t>
  </si>
  <si>
    <t>Back to Ranking</t>
  </si>
  <si>
    <t>ABRA UNLIMITED 2022</t>
  </si>
  <si>
    <t>Elberton, GA #2</t>
  </si>
  <si>
    <t>Elberton, GA</t>
  </si>
  <si>
    <t>Tony Greenway</t>
  </si>
  <si>
    <t>Will Fortson</t>
  </si>
  <si>
    <t>Roger Snider</t>
  </si>
  <si>
    <t xml:space="preserve"> Unlimited</t>
  </si>
  <si>
    <t>National Agg + Points</t>
  </si>
  <si>
    <t>Edinburg, Tx</t>
  </si>
  <si>
    <t>Stan Fitch</t>
  </si>
  <si>
    <t>San Angelo, TX</t>
  </si>
  <si>
    <t>Darren Krumwiede</t>
  </si>
  <si>
    <t>Ronald Herring</t>
  </si>
  <si>
    <t>Scott Jackson</t>
  </si>
  <si>
    <t>Belton, SC</t>
  </si>
  <si>
    <t>John Hovan</t>
  </si>
  <si>
    <t>Bobby Splawn</t>
  </si>
  <si>
    <t>Boerne, TX</t>
  </si>
  <si>
    <t>Edinburg, TX</t>
  </si>
  <si>
    <t>Harry Trainer</t>
  </si>
  <si>
    <t>Juan Iracheta</t>
  </si>
  <si>
    <t>Vic Severino</t>
  </si>
  <si>
    <t>Jerry Willeford</t>
  </si>
  <si>
    <t>Laurel, MS</t>
  </si>
  <si>
    <t>Van Presson</t>
  </si>
  <si>
    <t>Bud Stell</t>
  </si>
  <si>
    <t>Robert Benoit II</t>
  </si>
  <si>
    <t>Iowa, LA</t>
  </si>
  <si>
    <t>John Laseter</t>
  </si>
  <si>
    <t>Bobby Young</t>
  </si>
  <si>
    <t>Charles Knight</t>
  </si>
  <si>
    <t>Carl Hill</t>
  </si>
  <si>
    <t>Belton SC</t>
  </si>
  <si>
    <t>Adult Unlimited</t>
  </si>
  <si>
    <t>Paul Dyer</t>
  </si>
  <si>
    <t>Steve Shropshire</t>
  </si>
  <si>
    <t>Wayne Argence</t>
  </si>
  <si>
    <t>Fred Jamison</t>
  </si>
  <si>
    <t xml:space="preserve">Unlimited </t>
  </si>
  <si>
    <t>James Soileau</t>
  </si>
  <si>
    <t>Larry Mcgill</t>
  </si>
  <si>
    <t>Freddy Geiselgreth</t>
  </si>
  <si>
    <t>Doug Lingie</t>
  </si>
  <si>
    <t xml:space="preserve">Factory </t>
  </si>
  <si>
    <t>Delphos, OH</t>
  </si>
  <si>
    <t>Jackson, KY</t>
  </si>
  <si>
    <t>Somerset, KY</t>
  </si>
  <si>
    <t>Wilmore,KY</t>
  </si>
  <si>
    <t>Shelly Moormon</t>
  </si>
  <si>
    <t>Mt. Sterling, KY</t>
  </si>
  <si>
    <t>Judy Gallion</t>
  </si>
  <si>
    <t>Michael Rorer</t>
  </si>
  <si>
    <t>Roger Krouskop SR.</t>
  </si>
  <si>
    <t>Levi Hughs</t>
  </si>
  <si>
    <t>Dana Waxler</t>
  </si>
  <si>
    <t>Todd Hammer</t>
  </si>
  <si>
    <t>Douglas Bendana</t>
  </si>
  <si>
    <t>Marvin Batliner</t>
  </si>
  <si>
    <t>Darrell Moore</t>
  </si>
  <si>
    <t>Tao Irtz</t>
  </si>
  <si>
    <t>Thomas Murrell</t>
  </si>
  <si>
    <t>Michael Blackard</t>
  </si>
  <si>
    <t>Brushy Mtn,VA</t>
  </si>
  <si>
    <t>Bob Bass</t>
  </si>
  <si>
    <t>Daniel Henry</t>
  </si>
  <si>
    <t>Don Tucker</t>
  </si>
  <si>
    <t>John Petteruti</t>
  </si>
  <si>
    <t>Roger Krouskop Sr</t>
  </si>
  <si>
    <t>Kenny Huth</t>
  </si>
  <si>
    <t>Ricky Haley</t>
  </si>
  <si>
    <t>Jimmy Haley</t>
  </si>
  <si>
    <t>Jim Haley</t>
  </si>
  <si>
    <t>Bill Glausier</t>
  </si>
  <si>
    <t>Carthage, MS</t>
  </si>
  <si>
    <t>Bob Blaine</t>
  </si>
  <si>
    <t>Doug Lingle</t>
  </si>
  <si>
    <t>Freddy Geiselbreth</t>
  </si>
  <si>
    <t>Boerne, Tx</t>
  </si>
  <si>
    <t>Celina, OH</t>
  </si>
  <si>
    <t>Luis Ordorica</t>
  </si>
  <si>
    <t>Luis Odorica</t>
  </si>
  <si>
    <t>Robert Benoit</t>
  </si>
  <si>
    <t>Roger krouskop Sr.</t>
  </si>
  <si>
    <t>Chuck Brooks</t>
  </si>
  <si>
    <t>Windber,PA</t>
  </si>
  <si>
    <t>James Marsh</t>
  </si>
  <si>
    <t>Jan Marsh</t>
  </si>
  <si>
    <t>Jeff Lloyd</t>
  </si>
  <si>
    <t>Jill Ashlock</t>
  </si>
  <si>
    <t>New Haven, KY</t>
  </si>
  <si>
    <t>Jim Peightal</t>
  </si>
  <si>
    <t>Ronald Blasko</t>
  </si>
  <si>
    <t>Taylor Doutlett</t>
  </si>
  <si>
    <t>Tom Tignor</t>
  </si>
  <si>
    <t>Bristol,VA</t>
  </si>
  <si>
    <t>Bristol VA</t>
  </si>
  <si>
    <t>David Jennings</t>
  </si>
  <si>
    <t>Chris Helton</t>
  </si>
  <si>
    <t>Frank Baird</t>
  </si>
  <si>
    <t>Jeff Hall</t>
  </si>
  <si>
    <t>Madisonville, TN</t>
  </si>
  <si>
    <t>Mike Moore</t>
  </si>
  <si>
    <t>Scott Spencer</t>
  </si>
  <si>
    <t>Steve Pennington</t>
  </si>
  <si>
    <t>Wade Moore</t>
  </si>
  <si>
    <t>Donnie Melson</t>
  </si>
  <si>
    <t>HillTop</t>
  </si>
  <si>
    <t>Jason Frymier</t>
  </si>
  <si>
    <t>John Vinblad</t>
  </si>
  <si>
    <t>Linda Williams</t>
  </si>
  <si>
    <t>Tim Bynum</t>
  </si>
  <si>
    <t>Brushy Mtn, VA</t>
  </si>
  <si>
    <t>Mnt Sterling</t>
  </si>
  <si>
    <t>Boerne Texas</t>
  </si>
  <si>
    <t>Roger Krouskop Sr.</t>
  </si>
  <si>
    <t>Amanda Fortson</t>
  </si>
  <si>
    <t>Lee Barker</t>
  </si>
  <si>
    <t>Mike Gross</t>
  </si>
  <si>
    <t>Sam Carlin</t>
  </si>
  <si>
    <t>Steve Kiemele</t>
  </si>
  <si>
    <t>Chris Bissett</t>
  </si>
  <si>
    <t>Curtis Jenkins</t>
  </si>
  <si>
    <t>Jayden Simmons</t>
  </si>
  <si>
    <t>Roger Krouskup SR</t>
  </si>
  <si>
    <t>Bristol, VA</t>
  </si>
  <si>
    <t>Annette McClure</t>
  </si>
  <si>
    <t>Jack Hutchins</t>
  </si>
  <si>
    <t>Matthew Tignor</t>
  </si>
  <si>
    <t>Rene Hardin</t>
  </si>
  <si>
    <t>Keith Northcut</t>
  </si>
  <si>
    <t>Keith Northcutt</t>
  </si>
  <si>
    <t>Ken Mix</t>
  </si>
  <si>
    <t>Brushy Mtn,  VA</t>
  </si>
  <si>
    <t>Benji Matoy</t>
  </si>
  <si>
    <t>Bristol, VA Outdoor</t>
  </si>
  <si>
    <t>Dale Cauthen</t>
  </si>
  <si>
    <t>Bristol VA OD</t>
  </si>
  <si>
    <t>Gary Gallion</t>
  </si>
  <si>
    <t>Rick Haley</t>
  </si>
  <si>
    <t>Roger Blaine</t>
  </si>
  <si>
    <t>Bristol VA-Outdoor</t>
  </si>
  <si>
    <t>Roger krouskop SR</t>
  </si>
  <si>
    <t>Biloxi, MS</t>
  </si>
  <si>
    <t>Joe Chacon</t>
  </si>
  <si>
    <t>Rusty Link</t>
  </si>
  <si>
    <t>Steve Mutzinger</t>
  </si>
  <si>
    <t>Steve Muntzinger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</si>
</sst>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General"/>
    <numFmt numFmtId="165" formatCode="[$-409]m/d/yyyy"/>
    <numFmt numFmtId="166" formatCode="[$-409]0"/>
    <numFmt numFmtId="167" formatCode="[$-409]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8" fillId="0" borderId="0"/>
  </cellStyleXfs>
  <cellXfs count="109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wrapText="1" shrinkToFit="1"/>
    </xf>
    <xf numFmtId="0" fontId="5" fillId="0" borderId="1" xfId="0" applyFont="1" applyBorder="1" applyAlignment="1" applyProtection="1">
      <alignment horizontal="center"/>
      <protection locked="0"/>
    </xf>
    <xf numFmtId="1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 wrapText="1"/>
      <protection hidden="1"/>
    </xf>
    <xf numFmtId="2" fontId="5" fillId="0" borderId="1" xfId="0" applyNumberFormat="1" applyFont="1" applyBorder="1" applyAlignment="1" applyProtection="1">
      <alignment horizontal="center"/>
      <protection hidden="1"/>
    </xf>
    <xf numFmtId="1" fontId="5" fillId="0" borderId="1" xfId="0" applyNumberFormat="1" applyFont="1" applyBorder="1" applyAlignment="1" applyProtection="1">
      <alignment horizontal="center"/>
      <protection hidden="1"/>
    </xf>
    <xf numFmtId="2" fontId="5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5" fillId="0" borderId="0" xfId="0" applyFont="1" applyAlignment="1">
      <alignment horizontal="center" wrapText="1" shrinkToFit="1"/>
    </xf>
    <xf numFmtId="0" fontId="5" fillId="0" borderId="0" xfId="0" applyFont="1" applyAlignment="1" applyProtection="1">
      <alignment horizontal="center"/>
      <protection locked="0"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 wrapText="1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center" wrapText="1"/>
      <protection hidden="1"/>
    </xf>
    <xf numFmtId="2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0" applyFont="1"/>
    <xf numFmtId="2" fontId="6" fillId="0" borderId="0" xfId="0" applyNumberFormat="1" applyFont="1" applyAlignment="1">
      <alignment horizontal="center"/>
    </xf>
    <xf numFmtId="164" fontId="9" fillId="0" borderId="1" xfId="2" applyFont="1" applyBorder="1" applyAlignment="1">
      <alignment horizontal="center" wrapText="1" shrinkToFit="1"/>
    </xf>
    <xf numFmtId="164" fontId="9" fillId="0" borderId="1" xfId="2" applyFont="1" applyBorder="1" applyAlignment="1" applyProtection="1">
      <alignment horizontal="center"/>
      <protection locked="0"/>
    </xf>
    <xf numFmtId="165" fontId="9" fillId="0" borderId="1" xfId="2" applyNumberFormat="1" applyFont="1" applyBorder="1" applyAlignment="1">
      <alignment horizontal="center"/>
    </xf>
    <xf numFmtId="49" fontId="9" fillId="0" borderId="1" xfId="2" applyNumberFormat="1" applyFont="1" applyBorder="1" applyAlignment="1">
      <alignment horizontal="center" wrapText="1"/>
    </xf>
    <xf numFmtId="166" fontId="9" fillId="0" borderId="1" xfId="2" applyNumberFormat="1" applyFont="1" applyBorder="1" applyAlignment="1" applyProtection="1">
      <alignment horizontal="center"/>
      <protection locked="0"/>
    </xf>
    <xf numFmtId="166" fontId="9" fillId="0" borderId="1" xfId="2" applyNumberFormat="1" applyFont="1" applyBorder="1" applyAlignment="1" applyProtection="1">
      <alignment horizontal="center" wrapText="1"/>
      <protection hidden="1"/>
    </xf>
    <xf numFmtId="167" fontId="9" fillId="0" borderId="1" xfId="2" applyNumberFormat="1" applyFont="1" applyBorder="1" applyAlignment="1" applyProtection="1">
      <alignment horizontal="center"/>
      <protection hidden="1"/>
    </xf>
    <xf numFmtId="166" fontId="9" fillId="0" borderId="1" xfId="2" applyNumberFormat="1" applyFont="1" applyBorder="1" applyAlignment="1" applyProtection="1">
      <alignment horizontal="center"/>
      <protection hidden="1"/>
    </xf>
    <xf numFmtId="167" fontId="9" fillId="0" borderId="1" xfId="2" applyNumberFormat="1" applyFont="1" applyBorder="1" applyAlignment="1" applyProtection="1">
      <alignment horizontal="center" wrapText="1"/>
      <protection hidden="1"/>
    </xf>
    <xf numFmtId="0" fontId="10" fillId="0" borderId="1" xfId="0" applyFont="1" applyBorder="1" applyAlignment="1">
      <alignment horizontal="center" wrapText="1" shrinkToFit="1"/>
    </xf>
    <xf numFmtId="0" fontId="10" fillId="0" borderId="1" xfId="0" applyFont="1" applyBorder="1" applyAlignment="1" applyProtection="1">
      <alignment horizontal="center"/>
      <protection locked="0"/>
    </xf>
    <xf numFmtId="14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1" fontId="10" fillId="0" borderId="1" xfId="0" applyNumberFormat="1" applyFont="1" applyBorder="1" applyAlignment="1" applyProtection="1">
      <alignment horizontal="center"/>
      <protection locked="0"/>
    </xf>
    <xf numFmtId="1" fontId="10" fillId="0" borderId="1" xfId="0" applyNumberFormat="1" applyFont="1" applyBorder="1" applyAlignment="1" applyProtection="1">
      <alignment horizontal="center" wrapText="1"/>
      <protection hidden="1"/>
    </xf>
    <xf numFmtId="2" fontId="10" fillId="0" borderId="1" xfId="0" applyNumberFormat="1" applyFont="1" applyBorder="1" applyAlignment="1" applyProtection="1">
      <alignment horizontal="center"/>
      <protection hidden="1"/>
    </xf>
    <xf numFmtId="1" fontId="10" fillId="0" borderId="1" xfId="0" applyNumberFormat="1" applyFont="1" applyBorder="1" applyAlignment="1" applyProtection="1">
      <alignment horizontal="center"/>
      <protection hidden="1"/>
    </xf>
    <xf numFmtId="2" fontId="10" fillId="0" borderId="1" xfId="0" applyNumberFormat="1" applyFont="1" applyBorder="1" applyAlignment="1" applyProtection="1">
      <alignment horizontal="center" wrapText="1"/>
      <protection hidden="1"/>
    </xf>
    <xf numFmtId="2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4" borderId="1" xfId="0" applyFont="1" applyFill="1" applyBorder="1" applyAlignment="1">
      <alignment horizontal="center" wrapText="1"/>
    </xf>
    <xf numFmtId="14" fontId="10" fillId="0" borderId="1" xfId="0" applyNumberFormat="1" applyFont="1" applyBorder="1" applyAlignment="1">
      <alignment horizontal="center" wrapText="1"/>
    </xf>
    <xf numFmtId="0" fontId="7" fillId="0" borderId="0" xfId="1" applyFont="1" applyFill="1" applyAlignment="1">
      <alignment horizontal="center"/>
    </xf>
    <xf numFmtId="0" fontId="7" fillId="0" borderId="0" xfId="1" applyFont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2" fontId="6" fillId="3" borderId="0" xfId="0" applyNumberFormat="1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 shrinkToFit="1"/>
    </xf>
    <xf numFmtId="0" fontId="5" fillId="0" borderId="2" xfId="0" applyFont="1" applyBorder="1" applyAlignment="1" applyProtection="1">
      <alignment horizontal="center"/>
      <protection locked="0"/>
    </xf>
    <xf numFmtId="14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 wrapText="1"/>
      <protection hidden="1"/>
    </xf>
    <xf numFmtId="2" fontId="5" fillId="0" borderId="2" xfId="0" applyNumberFormat="1" applyFont="1" applyBorder="1" applyAlignment="1" applyProtection="1">
      <alignment horizontal="center"/>
      <protection hidden="1"/>
    </xf>
    <xf numFmtId="1" fontId="5" fillId="0" borderId="2" xfId="0" applyNumberFormat="1" applyFont="1" applyBorder="1" applyAlignment="1" applyProtection="1">
      <alignment horizontal="center"/>
      <protection hidden="1"/>
    </xf>
    <xf numFmtId="2" fontId="5" fillId="0" borderId="2" xfId="0" applyNumberFormat="1" applyFont="1" applyBorder="1" applyAlignment="1" applyProtection="1">
      <alignment horizontal="center" wrapText="1"/>
      <protection hidden="1"/>
    </xf>
    <xf numFmtId="0" fontId="5" fillId="0" borderId="3" xfId="0" applyFont="1" applyBorder="1" applyAlignment="1">
      <alignment horizontal="center" wrapText="1" shrinkToFit="1"/>
    </xf>
    <xf numFmtId="0" fontId="5" fillId="0" borderId="3" xfId="0" applyFont="1" applyBorder="1" applyAlignment="1" applyProtection="1">
      <alignment horizontal="center"/>
      <protection locked="0"/>
    </xf>
    <xf numFmtId="14" fontId="5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 applyProtection="1">
      <alignment horizontal="center"/>
      <protection locked="0"/>
    </xf>
    <xf numFmtId="1" fontId="5" fillId="0" borderId="3" xfId="0" applyNumberFormat="1" applyFont="1" applyBorder="1" applyAlignment="1" applyProtection="1">
      <alignment horizontal="center" wrapText="1"/>
      <protection hidden="1"/>
    </xf>
    <xf numFmtId="2" fontId="5" fillId="0" borderId="3" xfId="0" applyNumberFormat="1" applyFont="1" applyBorder="1" applyAlignment="1" applyProtection="1">
      <alignment horizontal="center"/>
      <protection hidden="1"/>
    </xf>
    <xf numFmtId="1" fontId="5" fillId="0" borderId="3" xfId="0" applyNumberFormat="1" applyFont="1" applyBorder="1" applyAlignment="1" applyProtection="1">
      <alignment horizontal="center"/>
      <protection hidden="1"/>
    </xf>
    <xf numFmtId="2" fontId="5" fillId="0" borderId="3" xfId="0" applyNumberFormat="1" applyFont="1" applyBorder="1" applyAlignment="1" applyProtection="1">
      <alignment horizontal="center" wrapText="1"/>
      <protection hidden="1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3" fillId="0" borderId="0" xfId="1" applyFont="1" applyAlignment="1">
      <alignment horizontal="center"/>
    </xf>
    <xf numFmtId="0" fontId="12" fillId="0" borderId="0" xfId="0" applyFont="1"/>
    <xf numFmtId="0" fontId="13" fillId="0" borderId="0" xfId="1" applyFont="1" applyBorder="1" applyAlignment="1" applyProtection="1">
      <alignment horizontal="center"/>
      <protection locked="0"/>
    </xf>
    <xf numFmtId="0" fontId="7" fillId="3" borderId="0" xfId="1" applyFont="1" applyFill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2" fontId="12" fillId="2" borderId="0" xfId="0" applyNumberFormat="1" applyFont="1" applyFill="1" applyAlignment="1">
      <alignment horizontal="center"/>
    </xf>
    <xf numFmtId="1" fontId="12" fillId="2" borderId="0" xfId="0" applyNumberFormat="1" applyFont="1" applyFill="1" applyAlignment="1">
      <alignment horizontal="center"/>
    </xf>
    <xf numFmtId="49" fontId="14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 wrapText="1"/>
    </xf>
    <xf numFmtId="2" fontId="14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 wrapText="1"/>
    </xf>
  </cellXfs>
  <cellStyles count="3">
    <cellStyle name="Excel Built-in Normal" xfId="2" xr:uid="{E7EB9932-5F2E-4E59-BB66-3EC9803AA3B1}"/>
    <cellStyle name="Hyperlink" xfId="1" builtinId="8"/>
    <cellStyle name="Normal" xfId="0" builtinId="0"/>
  </cellStyles>
  <dxfs count="2639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  <fill>
        <patternFill>
          <f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  <fill>
        <patternFill>
          <f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  <fill>
        <patternFill>
          <f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  <fill>
        <patternFill>
          <f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  <fill>
        <patternFill>
          <f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  <fill>
        <patternFill>
          <f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  <fill>
        <patternFill>
          <f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  <fill>
        <patternFill>
          <f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XFD100"/>
  <sheetViews>
    <sheetView tabSelected="1" workbookViewId="0">
      <selection activeCell="E16" sqref="E16"/>
    </sheetView>
  </sheetViews>
  <sheetFormatPr defaultRowHeight="14.4" x14ac:dyDescent="0.3"/>
  <cols>
    <col min="1" max="1" width="9.109375" style="9"/>
    <col min="2" max="2" width="16.5546875" style="9" customWidth="1"/>
    <col min="3" max="3" width="22.6640625" style="89" customWidth="1"/>
    <col min="4" max="4" width="15.6640625" style="9" bestFit="1" customWidth="1"/>
    <col min="5" max="5" width="16.109375" style="89" bestFit="1" customWidth="1"/>
    <col min="6" max="6" width="9.109375" style="90"/>
    <col min="7" max="7" width="9.109375" style="91"/>
    <col min="8" max="8" width="16.33203125" style="90" bestFit="1" customWidth="1"/>
  </cols>
  <sheetData>
    <row r="1" spans="1:8" ht="24" customHeight="1" x14ac:dyDescent="0.3">
      <c r="A1" s="11"/>
      <c r="B1" s="11"/>
      <c r="C1" s="98"/>
      <c r="D1" s="11"/>
      <c r="E1" s="98"/>
      <c r="F1" s="100"/>
      <c r="G1" s="101"/>
      <c r="H1" s="100"/>
    </row>
    <row r="2" spans="1:8" x14ac:dyDescent="0.3">
      <c r="A2" s="11"/>
      <c r="B2" s="11"/>
      <c r="C2" s="99" t="s">
        <v>22</v>
      </c>
      <c r="D2" s="11"/>
      <c r="E2" s="98"/>
      <c r="F2" s="100"/>
      <c r="G2" s="101"/>
      <c r="H2" s="100"/>
    </row>
    <row r="3" spans="1:8" ht="18" x14ac:dyDescent="0.35">
      <c r="A3" s="11"/>
      <c r="B3" s="11"/>
      <c r="C3" s="98"/>
      <c r="D3" s="13" t="s">
        <v>29</v>
      </c>
      <c r="E3" s="98"/>
      <c r="F3" s="100"/>
      <c r="G3" s="101"/>
      <c r="H3" s="100"/>
    </row>
    <row r="4" spans="1:8" x14ac:dyDescent="0.3">
      <c r="A4" s="11"/>
      <c r="B4" s="11"/>
      <c r="C4" s="98"/>
      <c r="D4" s="11"/>
      <c r="E4" s="98"/>
      <c r="F4" s="100"/>
      <c r="G4" s="101"/>
      <c r="H4" s="100"/>
    </row>
    <row r="5" spans="1:8" x14ac:dyDescent="0.3">
      <c r="A5" s="34" t="s">
        <v>0</v>
      </c>
      <c r="B5" s="34" t="s">
        <v>1</v>
      </c>
      <c r="C5" s="34" t="s">
        <v>2</v>
      </c>
      <c r="D5" s="34" t="s">
        <v>19</v>
      </c>
      <c r="E5" s="34" t="s">
        <v>16</v>
      </c>
      <c r="F5" s="38" t="s">
        <v>17</v>
      </c>
      <c r="G5" s="35" t="s">
        <v>14</v>
      </c>
      <c r="H5" s="38" t="s">
        <v>18</v>
      </c>
    </row>
    <row r="6" spans="1:8" x14ac:dyDescent="0.3">
      <c r="A6" s="34">
        <v>1</v>
      </c>
      <c r="B6" s="34" t="s">
        <v>20</v>
      </c>
      <c r="C6" s="36" t="s">
        <v>79</v>
      </c>
      <c r="D6" s="35">
        <f>SUM('Marvin Batliner'!K28)</f>
        <v>110</v>
      </c>
      <c r="E6" s="35">
        <f>SUM('Marvin Batliner'!L28)</f>
        <v>21449.007000000001</v>
      </c>
      <c r="F6" s="38">
        <f>SUM('Marvin Batliner'!M28)</f>
        <v>194.99097272727275</v>
      </c>
      <c r="G6" s="35">
        <f>SUM('Marvin Batliner'!N28)</f>
        <v>343</v>
      </c>
      <c r="H6" s="38">
        <f>SUM('Marvin Batliner'!O28)</f>
        <v>537.99097272727272</v>
      </c>
    </row>
    <row r="7" spans="1:8" x14ac:dyDescent="0.3">
      <c r="A7" s="34">
        <v>2</v>
      </c>
      <c r="B7" s="34" t="s">
        <v>20</v>
      </c>
      <c r="C7" s="62" t="s">
        <v>44</v>
      </c>
      <c r="D7" s="35">
        <f>SUM('Jerry Willeford'!K31)</f>
        <v>118</v>
      </c>
      <c r="E7" s="35">
        <f>SUM('Jerry Willeford'!L31)</f>
        <v>22341.011000000002</v>
      </c>
      <c r="F7" s="38">
        <f>SUM('Jerry Willeford'!M31)</f>
        <v>189.33060169491526</v>
      </c>
      <c r="G7" s="35">
        <f>SUM('Jerry Willeford'!N31)</f>
        <v>225</v>
      </c>
      <c r="H7" s="38">
        <f>SUM('Jerry Willeford'!O31)</f>
        <v>414.33060169491523</v>
      </c>
    </row>
    <row r="8" spans="1:8" x14ac:dyDescent="0.3">
      <c r="A8" s="34">
        <v>3</v>
      </c>
      <c r="B8" s="34" t="s">
        <v>20</v>
      </c>
      <c r="C8" s="36" t="s">
        <v>35</v>
      </c>
      <c r="D8" s="35">
        <f>SUM('Scott Jackson'!K32)</f>
        <v>120</v>
      </c>
      <c r="E8" s="35">
        <f>SUM('Scott Jackson'!L32)</f>
        <v>22589.008000000002</v>
      </c>
      <c r="F8" s="38">
        <f>SUM('Scott Jackson'!M32)</f>
        <v>188.24173333333334</v>
      </c>
      <c r="G8" s="35">
        <f>SUM('Scott Jackson'!N32)</f>
        <v>223</v>
      </c>
      <c r="H8" s="38">
        <f>SUM('Scott Jackson'!O32)</f>
        <v>411.24173333333334</v>
      </c>
    </row>
    <row r="9" spans="1:8" x14ac:dyDescent="0.3">
      <c r="A9" s="34">
        <v>4</v>
      </c>
      <c r="B9" s="34" t="s">
        <v>20</v>
      </c>
      <c r="C9" s="36" t="s">
        <v>25</v>
      </c>
      <c r="D9" s="35">
        <f>SUM('Tony Greenway'!K28)</f>
        <v>103</v>
      </c>
      <c r="E9" s="35">
        <f>SUM('Tony Greenway'!L28)</f>
        <v>19623.005000000001</v>
      </c>
      <c r="F9" s="38">
        <f>SUM('Tony Greenway'!M28)</f>
        <v>190.51461165048545</v>
      </c>
      <c r="G9" s="35">
        <f>SUM('Tony Greenway'!N28)</f>
        <v>218</v>
      </c>
      <c r="H9" s="38">
        <f>SUM('Tony Greenway'!O28)</f>
        <v>408.51461165048545</v>
      </c>
    </row>
    <row r="10" spans="1:8" x14ac:dyDescent="0.3">
      <c r="A10" s="34">
        <v>5</v>
      </c>
      <c r="B10" s="34" t="s">
        <v>20</v>
      </c>
      <c r="C10" s="36" t="s">
        <v>26</v>
      </c>
      <c r="D10" s="35">
        <f>SUM('Will Fortson'!K19)</f>
        <v>62</v>
      </c>
      <c r="E10" s="35">
        <f>SUM('Will Fortson'!L19)</f>
        <v>11892.005000000001</v>
      </c>
      <c r="F10" s="38">
        <f>SUM('Will Fortson'!M19)</f>
        <v>191.80653225806452</v>
      </c>
      <c r="G10" s="35">
        <f>SUM('Will Fortson'!N19)</f>
        <v>141</v>
      </c>
      <c r="H10" s="38">
        <f>SUM('Will Fortson'!O19)</f>
        <v>332.80653225806452</v>
      </c>
    </row>
    <row r="11" spans="1:8" x14ac:dyDescent="0.3">
      <c r="A11" s="34">
        <v>6</v>
      </c>
      <c r="B11" s="34" t="s">
        <v>20</v>
      </c>
      <c r="C11" s="36" t="s">
        <v>34</v>
      </c>
      <c r="D11" s="35">
        <f>SUM('Ronald Herring'!K25)</f>
        <v>92</v>
      </c>
      <c r="E11" s="35">
        <f>SUM('Ronald Herring'!L25)</f>
        <v>17133.012000000002</v>
      </c>
      <c r="F11" s="38">
        <f>SUM('Ronald Herring'!M25)</f>
        <v>186.22839130434787</v>
      </c>
      <c r="G11" s="35">
        <f>SUM('Ronald Herring'!N25)</f>
        <v>128</v>
      </c>
      <c r="H11" s="38">
        <f>SUM('Ronald Herring'!O25)</f>
        <v>314.22839130434784</v>
      </c>
    </row>
    <row r="12" spans="1:8" x14ac:dyDescent="0.3">
      <c r="A12" s="34">
        <v>7</v>
      </c>
      <c r="B12" s="34" t="s">
        <v>20</v>
      </c>
      <c r="C12" s="36" t="s">
        <v>81</v>
      </c>
      <c r="D12" s="35">
        <f>SUM('Tao Irtz'!K27)</f>
        <v>106</v>
      </c>
      <c r="E12" s="35">
        <f>SUM('Tao Irtz'!L27)</f>
        <v>19934.001</v>
      </c>
      <c r="F12" s="38">
        <f>SUM('Tao Irtz'!M27)</f>
        <v>188.05661320754717</v>
      </c>
      <c r="G12" s="35">
        <f>SUM('Tao Irtz'!N27)</f>
        <v>126</v>
      </c>
      <c r="H12" s="38">
        <f>SUM('Tao Irtz'!O27)</f>
        <v>314.05661320754717</v>
      </c>
    </row>
    <row r="13" spans="1:8" x14ac:dyDescent="0.3">
      <c r="A13" s="34">
        <v>8</v>
      </c>
      <c r="B13" s="34" t="s">
        <v>20</v>
      </c>
      <c r="C13" s="36" t="s">
        <v>115</v>
      </c>
      <c r="D13" s="35">
        <f>SUM('Tom Tignor'!K18)</f>
        <v>57</v>
      </c>
      <c r="E13" s="35">
        <f>SUM('Tom Tignor'!L18)</f>
        <v>10972</v>
      </c>
      <c r="F13" s="38">
        <f>SUM('Tom Tignor'!M18)</f>
        <v>192.49122807017545</v>
      </c>
      <c r="G13" s="35">
        <f>SUM('Tom Tignor'!N18)</f>
        <v>111</v>
      </c>
      <c r="H13" s="38">
        <f>SUM('Tom Tignor'!O18)</f>
        <v>303.49122807017545</v>
      </c>
    </row>
    <row r="14" spans="1:8" x14ac:dyDescent="0.3">
      <c r="A14" s="34">
        <v>9</v>
      </c>
      <c r="B14" s="34" t="s">
        <v>20</v>
      </c>
      <c r="C14" s="36" t="s">
        <v>88</v>
      </c>
      <c r="D14" s="35">
        <f>SUM('John Petteruti'!K11)</f>
        <v>36</v>
      </c>
      <c r="E14" s="35">
        <f>SUM('John Petteruti'!L11)</f>
        <v>6878.0010000000002</v>
      </c>
      <c r="F14" s="38">
        <f>SUM('John Petteruti'!M11)</f>
        <v>191.05558333333335</v>
      </c>
      <c r="G14" s="35">
        <f>SUM('John Petteruti'!N11)</f>
        <v>106</v>
      </c>
      <c r="H14" s="38">
        <f>SUM('John Petteruti'!O11)</f>
        <v>297.05558333333335</v>
      </c>
    </row>
    <row r="15" spans="1:8" x14ac:dyDescent="0.3">
      <c r="A15" s="34">
        <v>10</v>
      </c>
      <c r="B15" s="34" t="s">
        <v>20</v>
      </c>
      <c r="C15" s="36" t="s">
        <v>91</v>
      </c>
      <c r="D15" s="35">
        <f>SUM('Ricky Haley'!K8)</f>
        <v>26</v>
      </c>
      <c r="E15" s="35">
        <f>SUM('Ricky Haley'!L8)</f>
        <v>5068</v>
      </c>
      <c r="F15" s="38">
        <f>SUM('Ricky Haley'!M8)</f>
        <v>194.92307692307693</v>
      </c>
      <c r="G15" s="35">
        <f>SUM('Ricky Haley'!N8)</f>
        <v>92</v>
      </c>
      <c r="H15" s="38">
        <f>SUM('Ricky Haley'!O8)</f>
        <v>286.92307692307691</v>
      </c>
    </row>
    <row r="16" spans="1:8" x14ac:dyDescent="0.3">
      <c r="A16" s="34">
        <v>11</v>
      </c>
      <c r="B16" s="34" t="s">
        <v>20</v>
      </c>
      <c r="C16" s="36" t="s">
        <v>113</v>
      </c>
      <c r="D16" s="35">
        <f>SUM('Ronald Blasko'!K7)</f>
        <v>20</v>
      </c>
      <c r="E16" s="35">
        <f>SUM('Ronald Blasko'!L7)</f>
        <v>3842</v>
      </c>
      <c r="F16" s="38">
        <f>SUM('Ronald Blasko'!M7)</f>
        <v>192.1</v>
      </c>
      <c r="G16" s="35">
        <f>SUM('Ronald Blasko'!N7)</f>
        <v>68</v>
      </c>
      <c r="H16" s="38">
        <f>SUM('Ronald Blasko'!O7)</f>
        <v>260.10000000000002</v>
      </c>
    </row>
    <row r="17" spans="1:8" x14ac:dyDescent="0.3">
      <c r="A17" s="34">
        <v>12</v>
      </c>
      <c r="B17" s="34" t="s">
        <v>20</v>
      </c>
      <c r="C17" s="36" t="s">
        <v>119</v>
      </c>
      <c r="D17" s="35">
        <f>SUM('Chris Helton'!K10)</f>
        <v>32</v>
      </c>
      <c r="E17" s="35">
        <f>SUM('Chris Helton'!L10)</f>
        <v>6105.0001000000002</v>
      </c>
      <c r="F17" s="38">
        <f>SUM('Chris Helton'!M10)</f>
        <v>190.78125312500001</v>
      </c>
      <c r="G17" s="35">
        <f>SUM('Chris Helton'!N10)</f>
        <v>60</v>
      </c>
      <c r="H17" s="38">
        <f>SUM('Chris Helton'!O10)</f>
        <v>250.78125312500001</v>
      </c>
    </row>
    <row r="18" spans="1:8" x14ac:dyDescent="0.3">
      <c r="A18" s="34">
        <v>13</v>
      </c>
      <c r="B18" s="34" t="s">
        <v>20</v>
      </c>
      <c r="C18" s="63" t="s">
        <v>51</v>
      </c>
      <c r="D18" s="35">
        <f>SUM('Bobby Young'!K11)</f>
        <v>34</v>
      </c>
      <c r="E18" s="35">
        <f>SUM('Bobby Young'!L11)</f>
        <v>6562</v>
      </c>
      <c r="F18" s="38">
        <f>SUM('Bobby Young'!M11)</f>
        <v>193</v>
      </c>
      <c r="G18" s="35">
        <f>SUM('Bobby Young'!N11)</f>
        <v>57</v>
      </c>
      <c r="H18" s="38">
        <f>SUM('Bobby Young'!O11)</f>
        <v>250</v>
      </c>
    </row>
    <row r="19" spans="1:8" x14ac:dyDescent="0.3">
      <c r="A19" s="34">
        <v>14</v>
      </c>
      <c r="B19" s="34" t="s">
        <v>20</v>
      </c>
      <c r="C19" s="36" t="s">
        <v>33</v>
      </c>
      <c r="D19" s="35">
        <f>SUM('Darren Krumwiede'!K20)</f>
        <v>70</v>
      </c>
      <c r="E19" s="35">
        <f>SUM('Darren Krumwiede'!L20)</f>
        <v>12938.007</v>
      </c>
      <c r="F19" s="38">
        <f>SUM('Darren Krumwiede'!M20)</f>
        <v>184.82867142857143</v>
      </c>
      <c r="G19" s="35">
        <f>SUM('Darren Krumwiede'!N20)</f>
        <v>60</v>
      </c>
      <c r="H19" s="38">
        <f>SUM('Darren Krumwiede'!O20)</f>
        <v>244.82867142857143</v>
      </c>
    </row>
    <row r="20" spans="1:8" x14ac:dyDescent="0.3">
      <c r="A20" s="34">
        <v>15</v>
      </c>
      <c r="B20" s="34" t="s">
        <v>20</v>
      </c>
      <c r="C20" s="63" t="s">
        <v>37</v>
      </c>
      <c r="D20" s="35">
        <f>SUM('John Hovan'!K10)</f>
        <v>32</v>
      </c>
      <c r="E20" s="35">
        <f>SUM('John Hovan'!L10)</f>
        <v>5896</v>
      </c>
      <c r="F20" s="38">
        <f>SUM('John Hovan'!M10)</f>
        <v>184.25</v>
      </c>
      <c r="G20" s="35">
        <f>SUM('John Hovan'!N10)</f>
        <v>52</v>
      </c>
      <c r="H20" s="38">
        <f>SUM('John Hovan'!O10)</f>
        <v>236.25</v>
      </c>
    </row>
    <row r="21" spans="1:8" x14ac:dyDescent="0.3">
      <c r="A21" s="34">
        <v>16</v>
      </c>
      <c r="B21" s="34" t="s">
        <v>20</v>
      </c>
      <c r="C21" s="36" t="s">
        <v>120</v>
      </c>
      <c r="D21" s="35">
        <f>SUM('Frank Baird'!K11)</f>
        <v>34</v>
      </c>
      <c r="E21" s="35">
        <f>SUM('Frank Baird'!L11)</f>
        <v>6354.0024000000003</v>
      </c>
      <c r="F21" s="38">
        <f>SUM('Frank Baird'!M11)</f>
        <v>186.88242352941177</v>
      </c>
      <c r="G21" s="35">
        <f>SUM('Frank Baird'!N11)</f>
        <v>47</v>
      </c>
      <c r="H21" s="38">
        <f>SUM('Frank Baird'!O11)</f>
        <v>233.88242352941177</v>
      </c>
    </row>
    <row r="22" spans="1:8" x14ac:dyDescent="0.3">
      <c r="A22" s="34">
        <v>17</v>
      </c>
      <c r="B22" s="34" t="s">
        <v>20</v>
      </c>
      <c r="C22" s="36" t="s">
        <v>105</v>
      </c>
      <c r="D22" s="35">
        <f>SUM('Chuck Brooks'!K7)</f>
        <v>20</v>
      </c>
      <c r="E22" s="35">
        <f>SUM('Chuck Brooks'!L7)</f>
        <v>3804.01</v>
      </c>
      <c r="F22" s="38">
        <f>SUM('Chuck Brooks'!M7)</f>
        <v>190.20050000000001</v>
      </c>
      <c r="G22" s="35">
        <f>SUM('Chuck Brooks'!N7)</f>
        <v>39</v>
      </c>
      <c r="H22" s="38">
        <f>SUM('Chuck Brooks'!O7)</f>
        <v>229.20050000000001</v>
      </c>
    </row>
    <row r="23" spans="1:8" x14ac:dyDescent="0.3">
      <c r="A23" s="34">
        <v>18</v>
      </c>
      <c r="B23" s="34" t="s">
        <v>20</v>
      </c>
      <c r="C23" s="63" t="s">
        <v>50</v>
      </c>
      <c r="D23" s="35">
        <f>SUM('John Laseter'!K10)</f>
        <v>30</v>
      </c>
      <c r="E23" s="35">
        <f>SUM('John Laseter'!L10)</f>
        <v>5712.0110000000004</v>
      </c>
      <c r="F23" s="38">
        <f>SUM('John Laseter'!M10)</f>
        <v>190.40036666666668</v>
      </c>
      <c r="G23" s="35">
        <f>SUM('John Laseter'!N10)</f>
        <v>34</v>
      </c>
      <c r="H23" s="38">
        <f>SUM('John Laseter'!O10)</f>
        <v>224.40036666666668</v>
      </c>
    </row>
    <row r="24" spans="1:8" x14ac:dyDescent="0.3">
      <c r="A24" s="34">
        <v>19</v>
      </c>
      <c r="B24" s="34" t="s">
        <v>20</v>
      </c>
      <c r="C24" s="36" t="s">
        <v>92</v>
      </c>
      <c r="D24" s="35">
        <f>SUM('Jimmy Haley'!K8)</f>
        <v>21</v>
      </c>
      <c r="E24" s="35">
        <f>SUM('Jimmy Haley'!L8)</f>
        <v>4002.0010000000002</v>
      </c>
      <c r="F24" s="38">
        <f>SUM('Jimmy Haley'!M8)</f>
        <v>190.5714761904762</v>
      </c>
      <c r="G24" s="35">
        <f>SUM('Jimmy Haley'!N8)</f>
        <v>30</v>
      </c>
      <c r="H24" s="38">
        <f>SUM('Jimmy Haley'!O8)</f>
        <v>220.5714761904762</v>
      </c>
    </row>
    <row r="25" spans="1:8" x14ac:dyDescent="0.3">
      <c r="A25" s="34">
        <v>20</v>
      </c>
      <c r="B25" s="34" t="s">
        <v>20</v>
      </c>
      <c r="C25" s="63" t="s">
        <v>76</v>
      </c>
      <c r="D25" s="35">
        <f>SUM('Dana Waxler'!K8)</f>
        <v>22</v>
      </c>
      <c r="E25" s="35">
        <f>SUM('Dana Waxler'!L8)</f>
        <v>4113.1000000000004</v>
      </c>
      <c r="F25" s="38">
        <f>SUM('Dana Waxler'!M8)</f>
        <v>186.95909090909092</v>
      </c>
      <c r="G25" s="35">
        <f>SUM('Dana Waxler'!N8)</f>
        <v>32</v>
      </c>
      <c r="H25" s="38">
        <f>SUM('Dana Waxler'!O8)</f>
        <v>218.95909090909092</v>
      </c>
    </row>
    <row r="26" spans="1:8" x14ac:dyDescent="0.3">
      <c r="A26" s="34">
        <v>21</v>
      </c>
      <c r="B26" s="34" t="s">
        <v>20</v>
      </c>
      <c r="C26" s="63" t="s">
        <v>63</v>
      </c>
      <c r="D26" s="35">
        <f>SUM('Freddy Geiselbreth'!K10)</f>
        <v>28</v>
      </c>
      <c r="E26" s="35">
        <f>SUM('Freddy Geiselbreth'!L10)</f>
        <v>5308</v>
      </c>
      <c r="F26" s="38">
        <f>SUM('Freddy Geiselbreth'!M10)</f>
        <v>189.57142857142858</v>
      </c>
      <c r="G26" s="35">
        <f>SUM('Freddy Geiselbreth'!N10)</f>
        <v>24</v>
      </c>
      <c r="H26" s="38">
        <f>SUM('Freddy Geiselbreth'!O10)</f>
        <v>213.57142857142858</v>
      </c>
    </row>
    <row r="27" spans="1:8" x14ac:dyDescent="0.3">
      <c r="A27" s="34">
        <v>22</v>
      </c>
      <c r="B27" s="34" t="s">
        <v>20</v>
      </c>
      <c r="C27" s="63" t="s">
        <v>47</v>
      </c>
      <c r="D27" s="35">
        <f>SUM('Bud Stell'!K11)</f>
        <v>34</v>
      </c>
      <c r="E27" s="35">
        <f>SUM('Bud Stell'!L11)</f>
        <v>6243.01</v>
      </c>
      <c r="F27" s="38">
        <f>SUM('Bud Stell'!M11)</f>
        <v>183.61794117647059</v>
      </c>
      <c r="G27" s="35">
        <f>SUM('Bud Stell'!N11)</f>
        <v>29</v>
      </c>
      <c r="H27" s="38">
        <f>SUM('Bud Stell'!O11)</f>
        <v>212.61794117647059</v>
      </c>
    </row>
    <row r="28" spans="1:8" x14ac:dyDescent="0.3">
      <c r="A28" s="34">
        <v>23</v>
      </c>
      <c r="B28" s="34" t="s">
        <v>20</v>
      </c>
      <c r="C28" s="36" t="s">
        <v>83</v>
      </c>
      <c r="D28" s="35">
        <f>SUM('Michael Blackard'!K10)</f>
        <v>28</v>
      </c>
      <c r="E28" s="35">
        <f>SUM('Michael Blackard'!L10)</f>
        <v>5044.0010000000002</v>
      </c>
      <c r="F28" s="38">
        <f>SUM('Michael Blackard'!M10)</f>
        <v>180.14289285714287</v>
      </c>
      <c r="G28" s="35">
        <f>SUM('Michael Blackard'!N10)</f>
        <v>31</v>
      </c>
      <c r="H28" s="38">
        <f>SUM('Michael Blackard'!O10)</f>
        <v>211.14289285714287</v>
      </c>
    </row>
    <row r="29" spans="1:8" x14ac:dyDescent="0.3">
      <c r="A29" s="34">
        <v>24</v>
      </c>
      <c r="B29" s="34" t="s">
        <v>20</v>
      </c>
      <c r="C29" s="63" t="s">
        <v>138</v>
      </c>
      <c r="D29" s="35">
        <f>SUM('Lee Barker'!K8)</f>
        <v>24</v>
      </c>
      <c r="E29" s="35">
        <f>SUM('Lee Barker'!L8)</f>
        <v>4531</v>
      </c>
      <c r="F29" s="38">
        <f>SUM('Lee Barker'!M8)</f>
        <v>188.79166666666666</v>
      </c>
      <c r="G29" s="35">
        <f>SUM('Lee Barker'!N8)</f>
        <v>22</v>
      </c>
      <c r="H29" s="38">
        <f>SUM('Lee Barker'!O8)</f>
        <v>210.79166666666666</v>
      </c>
    </row>
    <row r="30" spans="1:8" x14ac:dyDescent="0.3">
      <c r="A30" s="34">
        <v>25</v>
      </c>
      <c r="B30" s="34" t="s">
        <v>20</v>
      </c>
      <c r="C30" s="63" t="s">
        <v>74</v>
      </c>
      <c r="D30" s="35">
        <f>SUM('Roger Krouskop SR.'!K9)</f>
        <v>26</v>
      </c>
      <c r="E30" s="35">
        <f>SUM('Roger Krouskop SR.'!L9)</f>
        <v>4783</v>
      </c>
      <c r="F30" s="38">
        <f>SUM('Roger Krouskop SR.'!M9)</f>
        <v>183.96153846153845</v>
      </c>
      <c r="G30" s="35">
        <f>SUM('Roger Krouskop SR.'!N9)</f>
        <v>25</v>
      </c>
      <c r="H30" s="38">
        <f>SUM('Roger Krouskop SR.'!O9)</f>
        <v>208.96153846153845</v>
      </c>
    </row>
    <row r="31" spans="1:8" x14ac:dyDescent="0.3">
      <c r="A31" s="34">
        <v>26</v>
      </c>
      <c r="B31" s="34" t="s">
        <v>20</v>
      </c>
      <c r="C31" s="36" t="s">
        <v>112</v>
      </c>
      <c r="D31" s="35">
        <f>SUM('Jim Peightal'!K7)</f>
        <v>20</v>
      </c>
      <c r="E31" s="35">
        <f>SUM('Jim Peightal'!L7)</f>
        <v>3733</v>
      </c>
      <c r="F31" s="38">
        <f>SUM('Jim Peightal'!M7)</f>
        <v>186.65</v>
      </c>
      <c r="G31" s="35">
        <f>SUM('Jim Peightal'!N7)</f>
        <v>22</v>
      </c>
      <c r="H31" s="38">
        <f>SUM('Jim Peightal'!O7)</f>
        <v>208.65</v>
      </c>
    </row>
    <row r="32" spans="1:8" x14ac:dyDescent="0.3">
      <c r="A32" s="34">
        <v>28</v>
      </c>
      <c r="B32" s="34" t="s">
        <v>20</v>
      </c>
      <c r="C32" s="36" t="s">
        <v>87</v>
      </c>
      <c r="D32" s="35">
        <f>SUM('Don Tucker'!K8)</f>
        <v>22</v>
      </c>
      <c r="E32" s="35">
        <f>SUM('Don Tucker'!L8)</f>
        <v>4167</v>
      </c>
      <c r="F32" s="38">
        <f>SUM('Don Tucker'!M8)</f>
        <v>189.40909090909091</v>
      </c>
      <c r="G32" s="35">
        <f>SUM('Don Tucker'!N8)</f>
        <v>18</v>
      </c>
      <c r="H32" s="38">
        <f>SUM('Don Tucker'!O8)</f>
        <v>207.40909090909091</v>
      </c>
    </row>
    <row r="33" spans="1:8 16384:16384" x14ac:dyDescent="0.3">
      <c r="A33" s="34">
        <v>29</v>
      </c>
      <c r="B33" s="34" t="s">
        <v>20</v>
      </c>
      <c r="C33" s="36" t="s">
        <v>107</v>
      </c>
      <c r="D33" s="35">
        <f>SUM('James Marsh'!K7)</f>
        <v>20</v>
      </c>
      <c r="E33" s="35">
        <f>SUM('James Marsh'!L7)</f>
        <v>3733</v>
      </c>
      <c r="F33" s="38">
        <f>SUM('James Marsh'!M7)</f>
        <v>186.65</v>
      </c>
      <c r="G33" s="35">
        <f>SUM('James Marsh'!N7)</f>
        <v>17</v>
      </c>
      <c r="H33" s="38">
        <f>SUM('James Marsh'!O7)</f>
        <v>203.65</v>
      </c>
    </row>
    <row r="34" spans="1:8 16384:16384" x14ac:dyDescent="0.3">
      <c r="A34" s="34">
        <v>30</v>
      </c>
      <c r="B34" s="34" t="s">
        <v>20</v>
      </c>
      <c r="C34" s="36" t="s">
        <v>96</v>
      </c>
      <c r="D34" s="35">
        <f>SUM('Bob Blaine'!K7)</f>
        <v>20</v>
      </c>
      <c r="E34" s="35">
        <f>SUM('Bob Blaine'!L7)</f>
        <v>3703</v>
      </c>
      <c r="F34" s="38">
        <f>SUM('Bob Blaine'!M7)</f>
        <v>185.15</v>
      </c>
      <c r="G34" s="35">
        <f>SUM('Bob Blaine'!N7)</f>
        <v>16</v>
      </c>
      <c r="H34" s="38">
        <f>SUM('Bob Blaine'!O7)</f>
        <v>201.15</v>
      </c>
    </row>
    <row r="35" spans="1:8 16384:16384" customFormat="1" x14ac:dyDescent="0.3">
      <c r="A35" s="34">
        <v>31</v>
      </c>
      <c r="B35" s="34" t="s">
        <v>20</v>
      </c>
      <c r="C35" s="36" t="s">
        <v>85</v>
      </c>
      <c r="D35" s="35">
        <f>SUM('Bob Bass'!K8)</f>
        <v>20</v>
      </c>
      <c r="E35" s="35">
        <f>SUM('Bob Bass'!L8)</f>
        <v>3737</v>
      </c>
      <c r="F35" s="38">
        <f>SUM('Bob Bass'!M8)</f>
        <v>186.85</v>
      </c>
      <c r="G35" s="35">
        <f>SUM('Bob Bass'!N8)</f>
        <v>13</v>
      </c>
      <c r="H35" s="38">
        <f>SUM('Bob Bass'!O8)</f>
        <v>199.85</v>
      </c>
    </row>
    <row r="36" spans="1:8 16384:16384" customFormat="1" x14ac:dyDescent="0.3">
      <c r="A36" s="34">
        <v>32</v>
      </c>
      <c r="B36" s="34" t="s">
        <v>20</v>
      </c>
      <c r="C36" s="36" t="s">
        <v>109</v>
      </c>
      <c r="D36" s="35">
        <f>SUM('Jeff Lloyd'!K7)</f>
        <v>20</v>
      </c>
      <c r="E36" s="35">
        <f>SUM('Jeff Lloyd'!L7)</f>
        <v>3669</v>
      </c>
      <c r="F36" s="38">
        <f>SUM('Jeff Lloyd'!M7)</f>
        <v>183.45</v>
      </c>
      <c r="G36" s="35">
        <f>SUM('Jeff Lloyd'!N7)</f>
        <v>14</v>
      </c>
      <c r="H36" s="38">
        <f>SUM('Jeff Lloyd'!O7)</f>
        <v>197.45</v>
      </c>
    </row>
    <row r="37" spans="1:8 16384:16384" customFormat="1" x14ac:dyDescent="0.3">
      <c r="A37" s="34">
        <v>33</v>
      </c>
      <c r="B37" s="34" t="s">
        <v>20</v>
      </c>
      <c r="C37" s="36" t="s">
        <v>108</v>
      </c>
      <c r="D37" s="35">
        <f>SUM('Jan Marsh'!K7)</f>
        <v>20</v>
      </c>
      <c r="E37" s="35">
        <f>SUM('Jan Marsh'!L7)</f>
        <v>3672</v>
      </c>
      <c r="F37" s="38">
        <f>SUM('Jan Marsh'!M7)</f>
        <v>183.6</v>
      </c>
      <c r="G37" s="35">
        <v>4</v>
      </c>
      <c r="H37" s="38">
        <f>SUM('Jan Marsh'!O7)</f>
        <v>195.6</v>
      </c>
    </row>
    <row r="38" spans="1:8 16384:16384" customFormat="1" x14ac:dyDescent="0.3">
      <c r="A38" s="34">
        <v>34</v>
      </c>
      <c r="B38" s="34" t="s">
        <v>20</v>
      </c>
      <c r="C38" s="36" t="s">
        <v>77</v>
      </c>
      <c r="D38" s="35">
        <f>SUM('Todd Hammer'!K8)</f>
        <v>22</v>
      </c>
      <c r="E38" s="35">
        <f>SUM('Todd Hammer'!L8)</f>
        <v>4002.0010000000002</v>
      </c>
      <c r="F38" s="38">
        <f>SUM('Todd Hammer'!M8)</f>
        <v>181.90913636363638</v>
      </c>
      <c r="G38" s="35">
        <f>SUM('Todd Hammer'!N8)</f>
        <v>12</v>
      </c>
      <c r="H38" s="38">
        <f>SUM('Todd Hammer'!O8)</f>
        <v>193.90913636363638</v>
      </c>
    </row>
    <row r="39" spans="1:8 16384:16384" customFormat="1" x14ac:dyDescent="0.3">
      <c r="A39" s="34">
        <v>35</v>
      </c>
      <c r="B39" s="34" t="s">
        <v>20</v>
      </c>
      <c r="C39" s="36" t="s">
        <v>80</v>
      </c>
      <c r="D39" s="35">
        <f>SUM('Darrell Moore'!K10)</f>
        <v>30</v>
      </c>
      <c r="E39" s="35">
        <f>SUM('Darrell Moore'!L10)</f>
        <v>5079</v>
      </c>
      <c r="F39" s="38">
        <f>SUM('Darrell Moore'!M10)</f>
        <v>169.3</v>
      </c>
      <c r="G39" s="35">
        <f>SUM('Darrell Moore'!N10)</f>
        <v>24</v>
      </c>
      <c r="H39" s="38">
        <f>SUM('Darrell Moore'!O10)</f>
        <v>193.3</v>
      </c>
    </row>
    <row r="40" spans="1:8 16384:16384" customFormat="1" x14ac:dyDescent="0.3">
      <c r="A40" s="34">
        <v>36</v>
      </c>
      <c r="B40" s="34" t="s">
        <v>20</v>
      </c>
      <c r="C40" s="36" t="s">
        <v>123</v>
      </c>
      <c r="D40" s="35">
        <f>SUM('Mike Moore'!K8)</f>
        <v>22</v>
      </c>
      <c r="E40" s="35">
        <f>SUM('Mike Moore'!L8)</f>
        <v>3927</v>
      </c>
      <c r="F40" s="38">
        <f>SUM('Mike Moore'!M8)</f>
        <v>178.5</v>
      </c>
      <c r="G40" s="35">
        <f>SUM('Mike Moore'!N8)</f>
        <v>14</v>
      </c>
      <c r="H40" s="38">
        <f>SUM('Mike Moore'!O8)</f>
        <v>192.5</v>
      </c>
    </row>
    <row r="41" spans="1:8 16384:16384" customFormat="1" x14ac:dyDescent="0.3">
      <c r="A41" s="64"/>
      <c r="B41" s="64"/>
      <c r="C41" s="95"/>
      <c r="D41" s="65"/>
      <c r="E41" s="65"/>
      <c r="F41" s="66"/>
      <c r="G41" s="65"/>
      <c r="H41" s="66"/>
    </row>
    <row r="42" spans="1:8 16384:16384" customFormat="1" x14ac:dyDescent="0.3">
      <c r="A42" s="34">
        <v>37</v>
      </c>
      <c r="B42" s="34" t="s">
        <v>20</v>
      </c>
      <c r="C42" s="63" t="s">
        <v>48</v>
      </c>
      <c r="D42" s="35">
        <f>SUM('Robert Benoit II'!K10)</f>
        <v>14</v>
      </c>
      <c r="E42" s="35">
        <f>SUM('Robert Benoit II'!L10)</f>
        <v>2475</v>
      </c>
      <c r="F42" s="38">
        <f>SUM('Robert Benoit II'!M10)</f>
        <v>176.78571428571428</v>
      </c>
      <c r="G42" s="35">
        <f>SUM('Robert Benoit II'!N10)</f>
        <v>60</v>
      </c>
      <c r="H42" s="38">
        <f>SUM('Robert Benoit II'!O10)</f>
        <v>236.78571428571428</v>
      </c>
    </row>
    <row r="43" spans="1:8 16384:16384" customFormat="1" x14ac:dyDescent="0.3">
      <c r="A43" s="34">
        <v>38</v>
      </c>
      <c r="B43" s="34" t="s">
        <v>20</v>
      </c>
      <c r="C43" s="36" t="s">
        <v>121</v>
      </c>
      <c r="D43" s="35">
        <f>SUM('Jeff Hall'!K6)</f>
        <v>16</v>
      </c>
      <c r="E43" s="35">
        <f>SUM('Jeff Hall'!L6)</f>
        <v>3022</v>
      </c>
      <c r="F43" s="38">
        <f>SUM('Jeff Hall'!M6)</f>
        <v>188.875</v>
      </c>
      <c r="G43" s="35">
        <f>SUM('Jeff Hall'!N6)</f>
        <v>35</v>
      </c>
      <c r="H43" s="38">
        <f>SUM('Jeff Hall'!O6)</f>
        <v>223.875</v>
      </c>
      <c r="XFD43" s="10"/>
    </row>
    <row r="44" spans="1:8 16384:16384" customFormat="1" x14ac:dyDescent="0.3">
      <c r="A44" s="34">
        <v>39</v>
      </c>
      <c r="B44" s="34" t="s">
        <v>20</v>
      </c>
      <c r="C44" s="92" t="s">
        <v>151</v>
      </c>
      <c r="D44" s="91">
        <f>SUM('Keith Northcut'!K6)</f>
        <v>16</v>
      </c>
      <c r="E44" s="91">
        <f>SUM('Keith Northcut'!L6)</f>
        <v>3094.0010000000002</v>
      </c>
      <c r="F44" s="90">
        <f>SUM('Keith Northcut'!M6)</f>
        <v>193.37506250000001</v>
      </c>
      <c r="G44" s="91">
        <f>SUM('Keith Northcut'!N6)</f>
        <v>30</v>
      </c>
      <c r="H44" s="90">
        <f>SUM('Keith Northcut'!O6)</f>
        <v>223.37506250000001</v>
      </c>
    </row>
    <row r="45" spans="1:8 16384:16384" customFormat="1" x14ac:dyDescent="0.3">
      <c r="A45" s="34">
        <v>40</v>
      </c>
      <c r="B45" s="34" t="s">
        <v>20</v>
      </c>
      <c r="C45" s="94" t="s">
        <v>147</v>
      </c>
      <c r="D45" s="91">
        <f>SUM('Annette McClure'!K6)</f>
        <v>16</v>
      </c>
      <c r="E45" s="91">
        <f>SUM('Annette McClure'!L6)</f>
        <v>3026</v>
      </c>
      <c r="F45" s="90">
        <f>SUM('Annette McClure'!M6)</f>
        <v>189.125</v>
      </c>
      <c r="G45" s="91">
        <f>SUM('Annette McClure'!N6)</f>
        <v>28</v>
      </c>
      <c r="H45" s="90">
        <f>SUM('Annette McClure'!O6)</f>
        <v>217.125</v>
      </c>
    </row>
    <row r="46" spans="1:8 16384:16384" s="37" customFormat="1" ht="13.8" x14ac:dyDescent="0.25">
      <c r="A46" s="34">
        <v>41</v>
      </c>
      <c r="B46" s="34" t="s">
        <v>20</v>
      </c>
      <c r="C46" s="36" t="s">
        <v>126</v>
      </c>
      <c r="D46" s="35">
        <f>SUM('Wade Moore'!K7)</f>
        <v>16</v>
      </c>
      <c r="E46" s="35">
        <f>SUM('Wade Moore'!L7)</f>
        <v>2988.0010000000002</v>
      </c>
      <c r="F46" s="38">
        <f>SUM('Wade Moore'!M7)</f>
        <v>186.75006250000001</v>
      </c>
      <c r="G46" s="35">
        <f>SUM('Wade Moore'!N7)</f>
        <v>27</v>
      </c>
      <c r="H46" s="38">
        <f>SUM('Wade Moore'!O7)</f>
        <v>213.75006250000001</v>
      </c>
    </row>
    <row r="47" spans="1:8 16384:16384" s="37" customFormat="1" ht="13.8" x14ac:dyDescent="0.25">
      <c r="A47" s="34">
        <v>42</v>
      </c>
      <c r="B47" s="34" t="s">
        <v>20</v>
      </c>
      <c r="C47" s="63" t="s">
        <v>52</v>
      </c>
      <c r="D47" s="35">
        <f>SUM('Charles Knight'!K7)</f>
        <v>18</v>
      </c>
      <c r="E47" s="35">
        <f>SUM('Charles Knight'!L7)</f>
        <v>3465</v>
      </c>
      <c r="F47" s="38">
        <f>SUM('Charles Knight'!M7)</f>
        <v>192.5</v>
      </c>
      <c r="G47" s="35">
        <f>SUM('Charles Knight'!N7)</f>
        <v>18</v>
      </c>
      <c r="H47" s="38">
        <f>SUM('Charles Knight'!O7)</f>
        <v>210.5</v>
      </c>
    </row>
    <row r="48" spans="1:8 16384:16384" s="37" customFormat="1" ht="13.8" x14ac:dyDescent="0.25">
      <c r="A48" s="34">
        <v>43</v>
      </c>
      <c r="B48" s="34" t="s">
        <v>20</v>
      </c>
      <c r="C48" s="62" t="s">
        <v>59</v>
      </c>
      <c r="D48" s="35">
        <f>SUM('Fred Jamison'!K6)</f>
        <v>12</v>
      </c>
      <c r="E48" s="35">
        <f>SUM('Fred Jamison'!L6)</f>
        <v>2275</v>
      </c>
      <c r="F48" s="38">
        <f>SUM('Fred Jamison'!M6)</f>
        <v>189.58333333333334</v>
      </c>
      <c r="G48" s="35">
        <f>SUM('Fred Jamison'!N6)</f>
        <v>19</v>
      </c>
      <c r="H48" s="38">
        <f>SUM('Fred Jamison'!O6)</f>
        <v>208.58333333333334</v>
      </c>
    </row>
    <row r="49" spans="1:8" s="37" customFormat="1" ht="13.8" x14ac:dyDescent="0.25">
      <c r="A49" s="34">
        <v>44</v>
      </c>
      <c r="B49" s="34" t="s">
        <v>20</v>
      </c>
      <c r="C49" s="94" t="s">
        <v>149</v>
      </c>
      <c r="D49" s="91">
        <f>SUM('Matthew Tignor'!K6)</f>
        <v>12</v>
      </c>
      <c r="E49" s="91">
        <f>SUM('Matthew Tignor'!L6)</f>
        <v>2296</v>
      </c>
      <c r="F49" s="90">
        <f>SUM('Matthew Tignor'!M6)</f>
        <v>191.33333333333334</v>
      </c>
      <c r="G49" s="91">
        <f>SUM('Matthew Tignor'!N6)</f>
        <v>17</v>
      </c>
      <c r="H49" s="90">
        <f>SUM('Matthew Tignor'!O6)</f>
        <v>208.33333333333334</v>
      </c>
    </row>
    <row r="50" spans="1:8" customFormat="1" x14ac:dyDescent="0.3">
      <c r="A50" s="34">
        <v>45</v>
      </c>
      <c r="B50" s="34" t="s">
        <v>20</v>
      </c>
      <c r="C50" s="36" t="s">
        <v>72</v>
      </c>
      <c r="D50" s="35">
        <f>SUM('Judy Gallion'!K5)</f>
        <v>10</v>
      </c>
      <c r="E50" s="35">
        <f>SUM('Judy Gallion'!L5)</f>
        <v>1908</v>
      </c>
      <c r="F50" s="38">
        <f>SUM('Judy Gallion'!M5)</f>
        <v>190.8</v>
      </c>
      <c r="G50" s="35">
        <f>SUM('Judy Gallion'!N5)</f>
        <v>17</v>
      </c>
      <c r="H50" s="38">
        <f>SUM('Judy Gallion'!O5)</f>
        <v>207.8</v>
      </c>
    </row>
    <row r="51" spans="1:8" customFormat="1" x14ac:dyDescent="0.3">
      <c r="A51" s="34">
        <v>46</v>
      </c>
      <c r="B51" s="34" t="s">
        <v>20</v>
      </c>
      <c r="C51" s="63" t="s">
        <v>129</v>
      </c>
      <c r="D51" s="91">
        <f>SUM('Jason Frymier'!K5)</f>
        <v>9</v>
      </c>
      <c r="E51" s="91">
        <f>SUM('Jason Frymier'!L5)</f>
        <v>1728.0001999999999</v>
      </c>
      <c r="F51" s="90">
        <f>SUM('Jason Frymier'!M5)</f>
        <v>192.00002222222221</v>
      </c>
      <c r="G51" s="91">
        <f>SUM('Jason Frymier'!N5)</f>
        <v>13</v>
      </c>
      <c r="H51" s="90">
        <f>SUM('Jason Frymier'!O5)</f>
        <v>205.00002222222221</v>
      </c>
    </row>
    <row r="52" spans="1:8" customFormat="1" x14ac:dyDescent="0.3">
      <c r="A52" s="34">
        <v>47</v>
      </c>
      <c r="B52" s="34" t="s">
        <v>20</v>
      </c>
      <c r="C52" s="36" t="s">
        <v>110</v>
      </c>
      <c r="D52" s="35">
        <f>SUM('Jill Ashlock'!K5)</f>
        <v>6</v>
      </c>
      <c r="E52" s="35">
        <f>SUM('Jill Ashlock'!L5)</f>
        <v>1134</v>
      </c>
      <c r="F52" s="38">
        <f>SUM('Jill Ashlock'!M5)</f>
        <v>189</v>
      </c>
      <c r="G52" s="35">
        <f>SUM('Jill Ashlock'!N5)</f>
        <v>16</v>
      </c>
      <c r="H52" s="38">
        <f>SUM('Jill Ashlock'!O5)</f>
        <v>205</v>
      </c>
    </row>
    <row r="53" spans="1:8" customFormat="1" x14ac:dyDescent="0.3">
      <c r="A53" s="34">
        <v>48</v>
      </c>
      <c r="B53" s="34" t="s">
        <v>20</v>
      </c>
      <c r="C53" s="36" t="s">
        <v>118</v>
      </c>
      <c r="D53" s="35">
        <f>SUM('David Jennings'!K5)</f>
        <v>6</v>
      </c>
      <c r="E53" s="35">
        <f>SUM('David Jennings'!L5)</f>
        <v>1149</v>
      </c>
      <c r="F53" s="38">
        <f>SUM('David Jennings'!M5)</f>
        <v>191.5</v>
      </c>
      <c r="G53" s="35">
        <f>SUM('David Jennings'!N5)</f>
        <v>10</v>
      </c>
      <c r="H53" s="38">
        <f>SUM('David Jennings'!O5)</f>
        <v>201.5</v>
      </c>
    </row>
    <row r="54" spans="1:8" customFormat="1" x14ac:dyDescent="0.3">
      <c r="A54" s="34">
        <v>49</v>
      </c>
      <c r="B54" s="34" t="s">
        <v>20</v>
      </c>
      <c r="C54" s="63" t="s">
        <v>141</v>
      </c>
      <c r="D54" s="35">
        <f>SUM('Steve Kiemele'!K5)</f>
        <v>12</v>
      </c>
      <c r="E54" s="35">
        <f>SUM('Steve Kiemele'!L5)</f>
        <v>2293.0010000000002</v>
      </c>
      <c r="F54" s="38">
        <f>SUM('Steve Kiemele'!M5)</f>
        <v>191.08341666666669</v>
      </c>
      <c r="G54" s="35">
        <f>SUM('Steve Kiemele'!N5)</f>
        <v>8</v>
      </c>
      <c r="H54" s="38">
        <f>SUM('Steve Kiemele'!O5)</f>
        <v>199.08341666666669</v>
      </c>
    </row>
    <row r="55" spans="1:8" customFormat="1" x14ac:dyDescent="0.3">
      <c r="A55" s="34">
        <v>50</v>
      </c>
      <c r="B55" s="34" t="s">
        <v>20</v>
      </c>
      <c r="C55" s="62" t="s">
        <v>58</v>
      </c>
      <c r="D55" s="35">
        <f>SUM('Wayne Argence'!K6)</f>
        <v>12</v>
      </c>
      <c r="E55" s="35">
        <f>SUM('Wayne Argence'!L6)</f>
        <v>2245</v>
      </c>
      <c r="F55" s="38">
        <f>SUM('Wayne Argence'!M6)</f>
        <v>187.08333333333334</v>
      </c>
      <c r="G55" s="35">
        <f>SUM('Wayne Argence'!N6)</f>
        <v>11</v>
      </c>
      <c r="H55" s="38">
        <f>SUM('Wayne Argence'!O6)</f>
        <v>198.08333333333334</v>
      </c>
    </row>
    <row r="56" spans="1:8" customFormat="1" x14ac:dyDescent="0.3">
      <c r="A56" s="34">
        <v>51</v>
      </c>
      <c r="B56" s="34" t="s">
        <v>20</v>
      </c>
      <c r="C56" s="36" t="s">
        <v>86</v>
      </c>
      <c r="D56" s="35">
        <f>SUM('Daniel Henry'!K5)</f>
        <v>8</v>
      </c>
      <c r="E56" s="35">
        <f>SUM('Daniel Henry'!L5)</f>
        <v>1516</v>
      </c>
      <c r="F56" s="38">
        <f>SUM('Daniel Henry'!M5)</f>
        <v>189.5</v>
      </c>
      <c r="G56" s="35">
        <f>SUM('Daniel Henry'!N5)</f>
        <v>8</v>
      </c>
      <c r="H56" s="38">
        <f>SUM('Daniel Henry'!O5)</f>
        <v>197.5</v>
      </c>
    </row>
    <row r="57" spans="1:8" customFormat="1" x14ac:dyDescent="0.3">
      <c r="A57" s="34">
        <v>52</v>
      </c>
      <c r="B57" s="34" t="s">
        <v>20</v>
      </c>
      <c r="C57" s="92" t="s">
        <v>155</v>
      </c>
      <c r="D57" s="91">
        <f>SUM('Benji Matoy'!K4)</f>
        <v>6</v>
      </c>
      <c r="E57" s="91">
        <f>SUM('Benji Matoy'!L4)</f>
        <v>1159</v>
      </c>
      <c r="F57" s="90">
        <f>SUM('Benji Matoy'!M4)</f>
        <v>193.16666666666666</v>
      </c>
      <c r="G57" s="91">
        <f>SUM('Benji Matoy'!N4)</f>
        <v>4</v>
      </c>
      <c r="H57" s="90">
        <f>SUM('Benji Matoy'!O4)</f>
        <v>197.16666666666666</v>
      </c>
    </row>
    <row r="58" spans="1:8" customFormat="1" x14ac:dyDescent="0.3">
      <c r="A58" s="34">
        <v>53</v>
      </c>
      <c r="B58" s="34" t="s">
        <v>20</v>
      </c>
      <c r="C58" s="92" t="s">
        <v>161</v>
      </c>
      <c r="D58" s="91">
        <f>SUM('Roger Blaine'!K5)</f>
        <v>12</v>
      </c>
      <c r="E58" s="91">
        <f>SUM('Roger Blaine'!L5)</f>
        <v>2267</v>
      </c>
      <c r="F58" s="90">
        <f>SUM('Roger Blaine'!M5)</f>
        <v>188.91666666666666</v>
      </c>
      <c r="G58" s="91">
        <f>SUM('Roger Blaine'!N5)</f>
        <v>8</v>
      </c>
      <c r="H58" s="90">
        <f>SUM('Roger Blaine'!O5)</f>
        <v>196.91666666666666</v>
      </c>
    </row>
    <row r="59" spans="1:8" customFormat="1" x14ac:dyDescent="0.3">
      <c r="A59" s="34">
        <v>54</v>
      </c>
      <c r="B59" s="34" t="s">
        <v>20</v>
      </c>
      <c r="C59" s="63" t="s">
        <v>137</v>
      </c>
      <c r="D59" s="35">
        <f>SUM('Amanda Fortson'!K4)</f>
        <v>3</v>
      </c>
      <c r="E59" s="35">
        <f>SUM('Amanda Fortson'!L4)</f>
        <v>561</v>
      </c>
      <c r="F59" s="38">
        <f>SUM('Amanda Fortson'!M4)</f>
        <v>187</v>
      </c>
      <c r="G59" s="35">
        <f>SUM('Amanda Fortson'!N4)</f>
        <v>9</v>
      </c>
      <c r="H59" s="38">
        <f>SUM('Amanda Fortson'!O4)</f>
        <v>196</v>
      </c>
    </row>
    <row r="60" spans="1:8" customFormat="1" x14ac:dyDescent="0.3">
      <c r="A60" s="34">
        <v>55</v>
      </c>
      <c r="B60" s="34" t="s">
        <v>20</v>
      </c>
      <c r="C60" s="36" t="s">
        <v>165</v>
      </c>
      <c r="D60" s="35">
        <f>SUM('Joe Chacon'!K4)</f>
        <v>4</v>
      </c>
      <c r="E60" s="35">
        <f>SUM('Joe Chacon'!L4)</f>
        <v>763</v>
      </c>
      <c r="F60" s="38">
        <f>SUM('Joe Chacon'!M4)</f>
        <v>190.75</v>
      </c>
      <c r="G60" s="35">
        <f>SUM('Joe Chacon'!N4)</f>
        <v>5</v>
      </c>
      <c r="H60" s="38">
        <f>SUM('Joe Chacon'!O4)</f>
        <v>195.75</v>
      </c>
    </row>
    <row r="61" spans="1:8" customFormat="1" x14ac:dyDescent="0.3">
      <c r="A61" s="34">
        <v>56</v>
      </c>
      <c r="B61" s="34" t="s">
        <v>20</v>
      </c>
      <c r="C61" s="36" t="s">
        <v>90</v>
      </c>
      <c r="D61" s="35">
        <f>SUM('Kenny Huth'!K4)</f>
        <v>4</v>
      </c>
      <c r="E61" s="35">
        <f>SUM('Kenny Huth'!L4)</f>
        <v>766</v>
      </c>
      <c r="F61" s="38">
        <f>SUM('Kenny Huth'!M4)</f>
        <v>191.5</v>
      </c>
      <c r="G61" s="35">
        <f>SUM('Kenny Huth'!N4)</f>
        <v>4</v>
      </c>
      <c r="H61" s="38">
        <f>SUM('Kenny Huth'!O4)</f>
        <v>195.5</v>
      </c>
    </row>
    <row r="62" spans="1:8" customFormat="1" x14ac:dyDescent="0.3">
      <c r="A62" s="34">
        <v>57</v>
      </c>
      <c r="B62" s="34" t="s">
        <v>20</v>
      </c>
      <c r="C62" s="36" t="s">
        <v>102</v>
      </c>
      <c r="D62" s="35">
        <f>SUM('Luis Ordorica'!K5)</f>
        <v>8</v>
      </c>
      <c r="E62" s="35">
        <f>SUM('Luis Ordorica'!L5)</f>
        <v>1394</v>
      </c>
      <c r="F62" s="38">
        <f>SUM('Luis Ordorica'!M5)</f>
        <v>174.25</v>
      </c>
      <c r="G62" s="35">
        <f>SUM('Luis Ordorica'!N5)</f>
        <v>21</v>
      </c>
      <c r="H62" s="38">
        <f>SUM('Luis Ordorica'!O5)</f>
        <v>195.25</v>
      </c>
    </row>
    <row r="63" spans="1:8" customFormat="1" x14ac:dyDescent="0.3">
      <c r="A63" s="34">
        <v>58</v>
      </c>
      <c r="B63" s="34" t="s">
        <v>20</v>
      </c>
      <c r="C63" s="92" t="s">
        <v>159</v>
      </c>
      <c r="D63" s="91">
        <f>SUM('Gary Gallion'!K4)</f>
        <v>6</v>
      </c>
      <c r="E63" s="91">
        <f>SUM('Gary Gallion'!L4)</f>
        <v>1145</v>
      </c>
      <c r="F63" s="90">
        <f>SUM('Gary Gallion'!M4)</f>
        <v>190.83333333333334</v>
      </c>
      <c r="G63" s="91">
        <f>SUM('Gary Gallion'!N4)</f>
        <v>4</v>
      </c>
      <c r="H63" s="90">
        <f>SUM('Gary Gallion'!O4)</f>
        <v>194.83333333333334</v>
      </c>
    </row>
    <row r="64" spans="1:8" customFormat="1" x14ac:dyDescent="0.3">
      <c r="A64" s="34">
        <v>59</v>
      </c>
      <c r="B64" s="34" t="s">
        <v>20</v>
      </c>
      <c r="C64" s="36" t="s">
        <v>127</v>
      </c>
      <c r="D64" s="35">
        <f>SUM('Donnie Melson'!K5)</f>
        <v>8</v>
      </c>
      <c r="E64" s="35">
        <f>SUM('Donnie Melson'!L5)</f>
        <v>1497</v>
      </c>
      <c r="F64" s="38">
        <f>SUM('Donnie Melson'!M5)</f>
        <v>187.125</v>
      </c>
      <c r="G64" s="35">
        <f>SUM('Donnie Melson'!N5)</f>
        <v>7</v>
      </c>
      <c r="H64" s="38">
        <f>SUM('Donnie Melson'!O5)</f>
        <v>194.125</v>
      </c>
    </row>
    <row r="65" spans="1:8" customFormat="1" x14ac:dyDescent="0.3">
      <c r="A65" s="34">
        <v>60</v>
      </c>
      <c r="B65" s="34" t="s">
        <v>20</v>
      </c>
      <c r="C65" s="63" t="s">
        <v>62</v>
      </c>
      <c r="D65" s="35">
        <f>SUM('Larry McGill'!K4)</f>
        <v>4</v>
      </c>
      <c r="E65" s="35">
        <f>SUM('Larry McGill'!L4)</f>
        <v>759</v>
      </c>
      <c r="F65" s="38">
        <f>SUM('Larry McGill'!M4)</f>
        <v>189.75</v>
      </c>
      <c r="G65" s="35">
        <f>SUM('Larry McGill'!N4)</f>
        <v>4</v>
      </c>
      <c r="H65" s="38">
        <f>SUM('Larry McGill'!O4)</f>
        <v>193.75</v>
      </c>
    </row>
    <row r="66" spans="1:8" customFormat="1" x14ac:dyDescent="0.3">
      <c r="A66" s="34">
        <v>61</v>
      </c>
      <c r="B66" s="34" t="s">
        <v>20</v>
      </c>
      <c r="C66" s="63" t="s">
        <v>61</v>
      </c>
      <c r="D66" s="35">
        <f>SUM('James Soileau'!K10)</f>
        <v>14</v>
      </c>
      <c r="E66" s="35">
        <f>SUM('James Soileau'!L10)</f>
        <v>2291</v>
      </c>
      <c r="F66" s="38">
        <f>SUM('James Soileau'!M10)</f>
        <v>163.64285714285714</v>
      </c>
      <c r="G66" s="35">
        <f>SUM('James Soileau'!N10)</f>
        <v>30</v>
      </c>
      <c r="H66" s="38">
        <f>SUM('James Soileau'!O10)</f>
        <v>193.64285714285714</v>
      </c>
    </row>
    <row r="67" spans="1:8" customFormat="1" x14ac:dyDescent="0.3">
      <c r="A67" s="34">
        <v>63</v>
      </c>
      <c r="B67" s="34" t="s">
        <v>20</v>
      </c>
      <c r="C67" s="63" t="s">
        <v>46</v>
      </c>
      <c r="D67" s="35">
        <f>SUM('Van Presson'!K6)</f>
        <v>12</v>
      </c>
      <c r="E67" s="35">
        <f>SUM('Van Presson'!L6)</f>
        <v>2234</v>
      </c>
      <c r="F67" s="38">
        <f>SUM('Van Presson'!M6)</f>
        <v>186.16666666666666</v>
      </c>
      <c r="G67" s="35">
        <f>SUM('Van Presson'!N6)</f>
        <v>6</v>
      </c>
      <c r="H67" s="38">
        <f>SUM('Van Presson'!O6)</f>
        <v>192.16666666666666</v>
      </c>
    </row>
    <row r="68" spans="1:8" customFormat="1" x14ac:dyDescent="0.3">
      <c r="A68" s="34">
        <v>64</v>
      </c>
      <c r="B68" s="34" t="s">
        <v>20</v>
      </c>
      <c r="C68" s="36" t="s">
        <v>56</v>
      </c>
      <c r="D68" s="35">
        <f>SUM('Paul Dyer'!K4)</f>
        <v>4</v>
      </c>
      <c r="E68" s="35">
        <f>SUM('Paul Dyer'!L4)</f>
        <v>738</v>
      </c>
      <c r="F68" s="38">
        <f>SUM('Paul Dyer'!M4)</f>
        <v>184.5</v>
      </c>
      <c r="G68" s="35">
        <f>SUM('Paul Dyer'!N4)</f>
        <v>7</v>
      </c>
      <c r="H68" s="38">
        <f>SUM('Paul Dyer'!O4)</f>
        <v>191.5</v>
      </c>
    </row>
    <row r="69" spans="1:8" customFormat="1" x14ac:dyDescent="0.3">
      <c r="A69" s="34">
        <v>65</v>
      </c>
      <c r="B69" s="34" t="s">
        <v>20</v>
      </c>
      <c r="C69" s="63" t="s">
        <v>53</v>
      </c>
      <c r="D69" s="35">
        <f>SUM('Carl Hill'!K4)</f>
        <v>4</v>
      </c>
      <c r="E69" s="35">
        <f>SUM('Carl Hill'!L4)</f>
        <v>756</v>
      </c>
      <c r="F69" s="38">
        <f>SUM('Carl Hill'!M4)</f>
        <v>189</v>
      </c>
      <c r="G69" s="35">
        <f>SUM('Carl Hill'!N4)</f>
        <v>2</v>
      </c>
      <c r="H69" s="38">
        <f>SUM('Carl Hill'!O4)</f>
        <v>191</v>
      </c>
    </row>
    <row r="70" spans="1:8" customFormat="1" x14ac:dyDescent="0.3">
      <c r="A70" s="34">
        <v>66</v>
      </c>
      <c r="B70" s="34" t="s">
        <v>20</v>
      </c>
      <c r="C70" s="36" t="s">
        <v>166</v>
      </c>
      <c r="D70" s="35">
        <f>SUM('Rusty Link'!K4)</f>
        <v>4</v>
      </c>
      <c r="E70" s="35">
        <f>SUM('Rusty Link'!L4)</f>
        <v>752</v>
      </c>
      <c r="F70" s="38">
        <f>SUM('Rusty Link'!M4)</f>
        <v>188</v>
      </c>
      <c r="G70" s="35">
        <f>SUM('Rusty Link'!N4)</f>
        <v>3</v>
      </c>
      <c r="H70" s="38">
        <f>SUM('Rusty Link'!O4)</f>
        <v>191</v>
      </c>
    </row>
    <row r="71" spans="1:8" customFormat="1" x14ac:dyDescent="0.3">
      <c r="A71" s="34">
        <v>67</v>
      </c>
      <c r="B71" s="34" t="s">
        <v>20</v>
      </c>
      <c r="C71" s="36" t="s">
        <v>124</v>
      </c>
      <c r="D71" s="35">
        <f>SUM('Scott Spencer'!K4)</f>
        <v>4</v>
      </c>
      <c r="E71" s="35">
        <f>SUM('Scott Spencer'!L4)</f>
        <v>745</v>
      </c>
      <c r="F71" s="38">
        <f>SUM('Scott Spencer'!M4)</f>
        <v>186.25</v>
      </c>
      <c r="G71" s="35">
        <f>SUM('Scott Spencer'!N4)</f>
        <v>4</v>
      </c>
      <c r="H71" s="38">
        <f>SUM('Scott Spencer'!O4)</f>
        <v>190.25</v>
      </c>
    </row>
    <row r="72" spans="1:8" customFormat="1" x14ac:dyDescent="0.3">
      <c r="A72" s="34">
        <v>68</v>
      </c>
      <c r="B72" s="34" t="s">
        <v>20</v>
      </c>
      <c r="C72" s="62" t="s">
        <v>57</v>
      </c>
      <c r="D72" s="35">
        <f>SUM('Steve Shropshire'!K6)</f>
        <v>12</v>
      </c>
      <c r="E72" s="35">
        <f>SUM('Steve Shropshire'!L6)</f>
        <v>2172.002</v>
      </c>
      <c r="F72" s="38">
        <f>SUM('Steve Shropshire'!M6)</f>
        <v>181.00016666666667</v>
      </c>
      <c r="G72" s="35">
        <f>SUM('Steve Shropshire'!N6)</f>
        <v>9</v>
      </c>
      <c r="H72" s="38">
        <f>SUM('Steve Shropshire'!O6)</f>
        <v>190.00016666666667</v>
      </c>
    </row>
    <row r="73" spans="1:8" customFormat="1" x14ac:dyDescent="0.3">
      <c r="A73" s="34">
        <v>69</v>
      </c>
      <c r="B73" s="34" t="s">
        <v>20</v>
      </c>
      <c r="C73" s="63" t="s">
        <v>139</v>
      </c>
      <c r="D73" s="35">
        <f>SUM('Mike Gross'!K5)</f>
        <v>4</v>
      </c>
      <c r="E73" s="35">
        <f>SUM('Mike Gross'!L5)</f>
        <v>740</v>
      </c>
      <c r="F73" s="38">
        <f>SUM('Mike Gross'!M5)</f>
        <v>185</v>
      </c>
      <c r="G73" s="35">
        <f>SUM('Mike Gross'!N5)</f>
        <v>4</v>
      </c>
      <c r="H73" s="38">
        <f>SUM('Mike Gross'!O5)</f>
        <v>189</v>
      </c>
    </row>
    <row r="74" spans="1:8" s="37" customFormat="1" ht="13.8" x14ac:dyDescent="0.25">
      <c r="A74" s="34">
        <v>70</v>
      </c>
      <c r="B74" s="34" t="s">
        <v>20</v>
      </c>
      <c r="C74" s="92" t="s">
        <v>153</v>
      </c>
      <c r="D74" s="89">
        <f>SUM('Ken Mix'!K3:K4)</f>
        <v>3</v>
      </c>
      <c r="E74" s="89">
        <f>SUM('Ken Mix'!L3:L4)</f>
        <v>549</v>
      </c>
      <c r="F74" s="90">
        <f>SUM('Ken Mix'!M3:M4)</f>
        <v>183</v>
      </c>
      <c r="G74" s="91">
        <f>SUM('Ken Mix'!N3:N4)</f>
        <v>5</v>
      </c>
      <c r="H74" s="90">
        <f>SUM('Ken Mix'!O3:O4)</f>
        <v>188</v>
      </c>
    </row>
    <row r="75" spans="1:8" customFormat="1" x14ac:dyDescent="0.3">
      <c r="A75" s="89">
        <v>71</v>
      </c>
      <c r="B75" s="34" t="s">
        <v>20</v>
      </c>
      <c r="C75" s="36" t="s">
        <v>75</v>
      </c>
      <c r="D75" s="35">
        <f>SUM('Levi Hughs'!K4)</f>
        <v>4</v>
      </c>
      <c r="E75" s="35">
        <f>SUM('Levi Hughs'!L4)</f>
        <v>727</v>
      </c>
      <c r="F75" s="38">
        <f>SUM('Levi Hughs'!M4)</f>
        <v>181.75</v>
      </c>
      <c r="G75" s="35">
        <f>SUM('Levi Hughs'!N4)</f>
        <v>6</v>
      </c>
      <c r="H75" s="38">
        <f>SUM('Levi Hughs'!O4)</f>
        <v>187.75</v>
      </c>
    </row>
    <row r="76" spans="1:8" customFormat="1" x14ac:dyDescent="0.3">
      <c r="A76" s="89">
        <v>72</v>
      </c>
      <c r="B76" s="34" t="s">
        <v>20</v>
      </c>
      <c r="C76" s="92" t="s">
        <v>157</v>
      </c>
      <c r="D76" s="91">
        <f>SUM('Dale Cauthen'!K4)</f>
        <v>3</v>
      </c>
      <c r="E76" s="91">
        <f>SUM('Dale Cauthen'!L4)</f>
        <v>554</v>
      </c>
      <c r="F76" s="90">
        <f>SUM('Dale Cauthen'!M4)</f>
        <v>184.66666666666666</v>
      </c>
      <c r="G76" s="91">
        <f>SUM('Dale Cauthen'!N4)</f>
        <v>3</v>
      </c>
      <c r="H76" s="90">
        <f>SUM('Dale Cauthen'!O4)</f>
        <v>187.66666666666666</v>
      </c>
    </row>
    <row r="77" spans="1:8" customFormat="1" x14ac:dyDescent="0.3">
      <c r="A77" s="89">
        <v>73</v>
      </c>
      <c r="B77" s="34" t="s">
        <v>20</v>
      </c>
      <c r="C77" s="36" t="s">
        <v>125</v>
      </c>
      <c r="D77" s="35">
        <f>SUM('Steve Pennington'!K8)</f>
        <v>18</v>
      </c>
      <c r="E77" s="35">
        <f>SUM('Steve Pennington'!L8)</f>
        <v>2846</v>
      </c>
      <c r="F77" s="38">
        <f>SUM('Steve Pennington'!M8)</f>
        <v>158.11111111111111</v>
      </c>
      <c r="G77" s="35">
        <f>SUM('Steve Pennington'!N8)</f>
        <v>28</v>
      </c>
      <c r="H77" s="38">
        <f>SUM('Steve Pennington'!O8)</f>
        <v>186.11111111111111</v>
      </c>
    </row>
    <row r="78" spans="1:8" customFormat="1" x14ac:dyDescent="0.3">
      <c r="A78" s="89">
        <v>74</v>
      </c>
      <c r="B78" s="34" t="s">
        <v>20</v>
      </c>
      <c r="C78" s="63" t="s">
        <v>64</v>
      </c>
      <c r="D78" s="35">
        <f>SUM('Doug Lingle'!K5)</f>
        <v>8</v>
      </c>
      <c r="E78" s="35">
        <f>SUM('Doug Lingle'!L5)</f>
        <v>1456</v>
      </c>
      <c r="F78" s="38">
        <f>SUM('Doug Lingle'!M5)</f>
        <v>182</v>
      </c>
      <c r="G78" s="35">
        <f>SUM('Doug Lingle'!N5)</f>
        <v>4</v>
      </c>
      <c r="H78" s="38">
        <f>SUM('Doug Lingle'!O5)</f>
        <v>186</v>
      </c>
    </row>
    <row r="79" spans="1:8" customFormat="1" x14ac:dyDescent="0.3">
      <c r="A79" s="34">
        <v>75</v>
      </c>
      <c r="B79" s="34" t="s">
        <v>20</v>
      </c>
      <c r="C79" s="63" t="s">
        <v>130</v>
      </c>
      <c r="D79" s="91">
        <f>SUM('John Vinblad'!K4)</f>
        <v>3</v>
      </c>
      <c r="E79" s="91">
        <f>SUM('John Vinblad'!L4)</f>
        <v>543</v>
      </c>
      <c r="F79" s="90">
        <f>SUM('John Vinblad'!M4)</f>
        <v>181</v>
      </c>
      <c r="G79" s="91">
        <f>SUM('John Vinblad'!N4)</f>
        <v>5</v>
      </c>
      <c r="H79" s="90">
        <f>SUM('John Vinblad'!O4)</f>
        <v>186</v>
      </c>
    </row>
    <row r="80" spans="1:8" customFormat="1" x14ac:dyDescent="0.3">
      <c r="A80" s="34">
        <v>76</v>
      </c>
      <c r="B80" s="34" t="s">
        <v>20</v>
      </c>
      <c r="C80" s="36" t="s">
        <v>167</v>
      </c>
      <c r="D80" s="35">
        <f>SUM('Steve Muntzinger'!K4)</f>
        <v>6</v>
      </c>
      <c r="E80" s="35">
        <f>SUM('Steve Muntzinger'!L4)</f>
        <v>1091</v>
      </c>
      <c r="F80" s="38">
        <f>SUM('Steve Muntzinger'!M4)</f>
        <v>181.83333333333334</v>
      </c>
      <c r="G80" s="35">
        <f>SUM('Steve Muntzinger'!N4)</f>
        <v>4</v>
      </c>
      <c r="H80" s="38">
        <f>SUM('Steve Muntzinger'!O4)</f>
        <v>185.83333333333334</v>
      </c>
    </row>
    <row r="81" spans="1:8 16384:16384" customFormat="1" x14ac:dyDescent="0.3">
      <c r="A81" s="34">
        <v>77</v>
      </c>
      <c r="B81" s="34" t="s">
        <v>20</v>
      </c>
      <c r="C81" s="36" t="s">
        <v>38</v>
      </c>
      <c r="D81" s="35">
        <f>SUM('Bobby Splawn'!K6)</f>
        <v>12</v>
      </c>
      <c r="E81" s="35">
        <f>SUM('Bobby Splawn'!L6)</f>
        <v>2045</v>
      </c>
      <c r="F81" s="38">
        <f>SUM('Bobby Splawn'!M6)</f>
        <v>170.41666666666666</v>
      </c>
      <c r="G81" s="35">
        <f>SUM('Bobby Splawn'!N6)</f>
        <v>15</v>
      </c>
      <c r="H81" s="38">
        <f>SUM('Bobby Splawn'!O6)</f>
        <v>185.41666666666666</v>
      </c>
    </row>
    <row r="82" spans="1:8 16384:16384" customFormat="1" x14ac:dyDescent="0.3">
      <c r="A82" s="34">
        <v>78</v>
      </c>
      <c r="B82" s="34" t="s">
        <v>20</v>
      </c>
      <c r="C82" s="63" t="s">
        <v>94</v>
      </c>
      <c r="D82" s="35">
        <f>SUM('Bill Glausier'!K5)</f>
        <v>8</v>
      </c>
      <c r="E82" s="35">
        <f>SUM('Bill Glausier'!L5)</f>
        <v>1450</v>
      </c>
      <c r="F82" s="38">
        <f>SUM('Bill Glausier'!M5)</f>
        <v>181.25</v>
      </c>
      <c r="G82" s="35">
        <f>SUM('Bill Glausier'!N5)</f>
        <v>4</v>
      </c>
      <c r="H82" s="38">
        <f>SUM('Bill Glausier'!O5)</f>
        <v>185.25</v>
      </c>
    </row>
    <row r="83" spans="1:8 16384:16384" customFormat="1" x14ac:dyDescent="0.3">
      <c r="A83" s="34">
        <v>79</v>
      </c>
      <c r="B83" s="34" t="s">
        <v>20</v>
      </c>
      <c r="C83" s="63" t="s">
        <v>131</v>
      </c>
      <c r="D83" s="91">
        <f>SUM('Linda Williams'!K6)</f>
        <v>12</v>
      </c>
      <c r="E83" s="91">
        <f>SUM('Linda Williams'!L6)</f>
        <v>2149</v>
      </c>
      <c r="F83" s="90">
        <f>SUM('Linda Williams'!M6)</f>
        <v>179.08333333333334</v>
      </c>
      <c r="G83" s="91">
        <f>SUM('Linda Williams'!N6)</f>
        <v>6</v>
      </c>
      <c r="H83" s="90">
        <f>SUM('Linda Williams'!O6)</f>
        <v>185.08333333333334</v>
      </c>
    </row>
    <row r="84" spans="1:8 16384:16384" s="93" customFormat="1" ht="13.8" x14ac:dyDescent="0.25">
      <c r="A84" s="89">
        <v>80</v>
      </c>
      <c r="B84" s="89" t="s">
        <v>20</v>
      </c>
      <c r="C84" s="36" t="s">
        <v>82</v>
      </c>
      <c r="D84" s="35">
        <f>SUM('Thomas Murrell'!K4)</f>
        <v>4</v>
      </c>
      <c r="E84" s="35">
        <f>SUM('Thomas Murrell'!L4)</f>
        <v>724</v>
      </c>
      <c r="F84" s="38">
        <f>SUM('Thomas Murrell'!M4)</f>
        <v>181</v>
      </c>
      <c r="G84" s="35">
        <f>SUM('Thomas Murrell'!N4)</f>
        <v>4</v>
      </c>
      <c r="H84" s="38">
        <f>SUM('Thomas Murrell'!O4)</f>
        <v>185</v>
      </c>
      <c r="XFD84" s="91"/>
    </row>
    <row r="85" spans="1:8 16384:16384" s="93" customFormat="1" ht="13.8" x14ac:dyDescent="0.25">
      <c r="A85" s="89">
        <v>81</v>
      </c>
      <c r="B85" s="89" t="s">
        <v>20</v>
      </c>
      <c r="C85" s="92" t="s">
        <v>144</v>
      </c>
      <c r="D85" s="91">
        <f>SUM('Jayden Simmons'!K4)</f>
        <v>4</v>
      </c>
      <c r="E85" s="91">
        <f>SUM('Jayden Simmons'!L4)</f>
        <v>718</v>
      </c>
      <c r="F85" s="90">
        <f>SUM('Jayden Simmons'!M4)</f>
        <v>179.5</v>
      </c>
      <c r="G85" s="91">
        <f>SUM('Jayden Simmons'!N4)</f>
        <v>5</v>
      </c>
      <c r="H85" s="90">
        <f>SUM('Jayden Simmons'!O4)</f>
        <v>184.5</v>
      </c>
    </row>
    <row r="86" spans="1:8 16384:16384" s="93" customFormat="1" ht="13.8" x14ac:dyDescent="0.25">
      <c r="A86" s="89">
        <v>82</v>
      </c>
      <c r="B86" s="89" t="s">
        <v>20</v>
      </c>
      <c r="C86" s="94" t="s">
        <v>148</v>
      </c>
      <c r="D86" s="91">
        <f>SUM('Jack Hutchins'!K4)</f>
        <v>4</v>
      </c>
      <c r="E86" s="91">
        <f>SUM('Jack Hutchins'!L4)</f>
        <v>729</v>
      </c>
      <c r="F86" s="90">
        <f>SUM('Jack Hutchins'!M4)</f>
        <v>182.25</v>
      </c>
      <c r="G86" s="91">
        <f>SUM('Jack Hutchins'!N4)</f>
        <v>2</v>
      </c>
      <c r="H86" s="90">
        <f>SUM('Jack Hutchins'!O4)</f>
        <v>184.25</v>
      </c>
    </row>
    <row r="87" spans="1:8 16384:16384" s="93" customFormat="1" ht="13.8" x14ac:dyDescent="0.25">
      <c r="A87" s="89">
        <v>83</v>
      </c>
      <c r="B87" s="89" t="s">
        <v>20</v>
      </c>
      <c r="C87" s="63" t="s">
        <v>43</v>
      </c>
      <c r="D87" s="35">
        <f>SUM('Vic Severino'!K5)</f>
        <v>8</v>
      </c>
      <c r="E87" s="35">
        <f>SUM('Vic Severino'!L5)</f>
        <v>1292</v>
      </c>
      <c r="F87" s="38">
        <f>SUM('Vic Severino'!M5)</f>
        <v>161.5</v>
      </c>
      <c r="G87" s="35">
        <f>SUM('Vic Severino'!N5)</f>
        <v>20</v>
      </c>
      <c r="H87" s="38">
        <f>SUM('Vic Severino'!O5)</f>
        <v>181.5</v>
      </c>
    </row>
    <row r="88" spans="1:8 16384:16384" s="93" customFormat="1" ht="13.8" x14ac:dyDescent="0.25">
      <c r="A88" s="89">
        <v>84</v>
      </c>
      <c r="B88" s="89" t="s">
        <v>20</v>
      </c>
      <c r="C88" s="63" t="s">
        <v>140</v>
      </c>
      <c r="D88" s="35">
        <f>SUM('Sam Carlin'!K4)</f>
        <v>4</v>
      </c>
      <c r="E88" s="35">
        <f>SUM('Sam Carlin'!L4)</f>
        <v>713</v>
      </c>
      <c r="F88" s="38">
        <f>SUM('Sam Carlin'!M4)</f>
        <v>178.25</v>
      </c>
      <c r="G88" s="35">
        <f>SUM('Sam Carlin'!N4)</f>
        <v>2</v>
      </c>
      <c r="H88" s="38">
        <f>SUM('Sam Carlin'!O4)</f>
        <v>180.25</v>
      </c>
    </row>
    <row r="89" spans="1:8 16384:16384" s="93" customFormat="1" ht="13.8" x14ac:dyDescent="0.25">
      <c r="A89" s="89">
        <v>85</v>
      </c>
      <c r="B89" s="89" t="s">
        <v>20</v>
      </c>
      <c r="C89" s="36" t="s">
        <v>114</v>
      </c>
      <c r="D89" s="35">
        <f>SUM('Taylor Doutlett'!K4)</f>
        <v>3</v>
      </c>
      <c r="E89" s="35">
        <f>SUM('Taylor Doutlett'!L4)</f>
        <v>522</v>
      </c>
      <c r="F89" s="38">
        <f>SUM('Taylor Doutlett'!M4)</f>
        <v>174</v>
      </c>
      <c r="G89" s="35">
        <f>SUM('Taylor Doutlett'!N4)</f>
        <v>4</v>
      </c>
      <c r="H89" s="38">
        <f>SUM('Taylor Doutlett'!O4)</f>
        <v>178</v>
      </c>
    </row>
    <row r="90" spans="1:8 16384:16384" s="93" customFormat="1" ht="13.8" x14ac:dyDescent="0.25">
      <c r="A90" s="89">
        <v>86</v>
      </c>
      <c r="B90" s="89" t="s">
        <v>20</v>
      </c>
      <c r="C90" s="62" t="s">
        <v>31</v>
      </c>
      <c r="D90" s="35">
        <f>SUM('Stan Fitch'!K5)</f>
        <v>8</v>
      </c>
      <c r="E90" s="35">
        <f>SUM('Stan Fitch'!L5)</f>
        <v>1300</v>
      </c>
      <c r="F90" s="38">
        <f>SUM('Stan Fitch'!M5)</f>
        <v>162.5</v>
      </c>
      <c r="G90" s="35">
        <f>SUM('Stan Fitch'!N5)</f>
        <v>14</v>
      </c>
      <c r="H90" s="38">
        <f>SUM('Stan Fitch'!O5)</f>
        <v>176.5</v>
      </c>
    </row>
    <row r="91" spans="1:8 16384:16384" customFormat="1" x14ac:dyDescent="0.3">
      <c r="A91" s="9">
        <v>87</v>
      </c>
      <c r="B91" s="89" t="s">
        <v>20</v>
      </c>
      <c r="C91" s="62" t="s">
        <v>42</v>
      </c>
      <c r="D91" s="35">
        <f>SUM('Juan Iracheta'!K5)</f>
        <v>8</v>
      </c>
      <c r="E91" s="35">
        <f>SUM('Juan Iracheta'!L5)</f>
        <v>1304</v>
      </c>
      <c r="F91" s="38">
        <f>SUM('Juan Iracheta'!M5)</f>
        <v>163</v>
      </c>
      <c r="G91" s="35">
        <f>SUM('Juan Iracheta'!N5)</f>
        <v>13</v>
      </c>
      <c r="H91" s="38">
        <f>SUM('Juan Iracheta'!O5)</f>
        <v>176</v>
      </c>
    </row>
    <row r="92" spans="1:8 16384:16384" customFormat="1" x14ac:dyDescent="0.3">
      <c r="A92" s="9">
        <v>88</v>
      </c>
      <c r="B92" s="89" t="s">
        <v>20</v>
      </c>
      <c r="C92" s="36" t="s">
        <v>73</v>
      </c>
      <c r="D92" s="35">
        <f>SUM('Michael Rorer'!K4)</f>
        <v>3</v>
      </c>
      <c r="E92" s="35">
        <f>SUM('Michael Rorer'!L4)</f>
        <v>511</v>
      </c>
      <c r="F92" s="38">
        <f>SUM('Michael Rorer'!M4)</f>
        <v>170.33333333333334</v>
      </c>
      <c r="G92" s="35">
        <f>SUM('Michael Rorer'!N4)</f>
        <v>4</v>
      </c>
      <c r="H92" s="38">
        <f>SUM('Michael Rorer'!O4)</f>
        <v>174.33333333333334</v>
      </c>
    </row>
    <row r="93" spans="1:8 16384:16384" s="93" customFormat="1" ht="13.8" x14ac:dyDescent="0.25">
      <c r="A93" s="89">
        <v>89</v>
      </c>
      <c r="B93" s="89" t="s">
        <v>20</v>
      </c>
      <c r="C93" s="94" t="s">
        <v>150</v>
      </c>
      <c r="D93" s="91">
        <f>SUM('Rene Hardin'!K4)</f>
        <v>4</v>
      </c>
      <c r="E93" s="91">
        <f>SUM('Rene Hardin'!L4)</f>
        <v>687</v>
      </c>
      <c r="F93" s="90">
        <f>SUM('Rene Hardin'!M4)</f>
        <v>171.75</v>
      </c>
      <c r="G93" s="91">
        <f>SUM('Rene Hardin'!N4)</f>
        <v>2</v>
      </c>
      <c r="H93" s="90">
        <f>SUM('Rene Hardin'!O4)</f>
        <v>173.75</v>
      </c>
    </row>
    <row r="94" spans="1:8 16384:16384" s="93" customFormat="1" ht="13.8" x14ac:dyDescent="0.25">
      <c r="A94" s="89">
        <v>90</v>
      </c>
      <c r="B94" s="89" t="s">
        <v>20</v>
      </c>
      <c r="C94" s="36" t="s">
        <v>27</v>
      </c>
      <c r="D94" s="35">
        <f>SUM('Roger Snider'!K4)</f>
        <v>4</v>
      </c>
      <c r="E94" s="35">
        <f>SUM('Roger Snider'!L4)</f>
        <v>661</v>
      </c>
      <c r="F94" s="38">
        <f>SUM('Roger Snider'!M4)</f>
        <v>165.25</v>
      </c>
      <c r="G94" s="35">
        <f>SUM('Roger Snider'!N4)</f>
        <v>3</v>
      </c>
      <c r="H94" s="38">
        <f>SUM('Roger Snider'!O4)</f>
        <v>168.25</v>
      </c>
    </row>
    <row r="95" spans="1:8 16384:16384" s="93" customFormat="1" ht="13.8" x14ac:dyDescent="0.25">
      <c r="A95" s="89">
        <v>91</v>
      </c>
      <c r="B95" s="89" t="s">
        <v>20</v>
      </c>
      <c r="C95" s="36" t="s">
        <v>41</v>
      </c>
      <c r="D95" s="35">
        <f>SUM('Harry Trainer'!K5)</f>
        <v>8</v>
      </c>
      <c r="E95" s="35">
        <f>SUM('Harry Trainer'!L5)</f>
        <v>1300</v>
      </c>
      <c r="F95" s="38">
        <f>SUM('Harry Trainer'!M5)</f>
        <v>162.5</v>
      </c>
      <c r="G95" s="35">
        <f>SUM('Harry Trainer'!N5)</f>
        <v>5</v>
      </c>
      <c r="H95" s="38">
        <f>SUM('Harry Trainer'!O5)</f>
        <v>167.5</v>
      </c>
    </row>
    <row r="96" spans="1:8 16384:16384" s="93" customFormat="1" ht="13.8" x14ac:dyDescent="0.25">
      <c r="A96" s="89">
        <v>92</v>
      </c>
      <c r="B96" s="89" t="s">
        <v>20</v>
      </c>
      <c r="C96" s="63" t="s">
        <v>132</v>
      </c>
      <c r="D96" s="91">
        <f>SUM('Tim Bynum'!K4)</f>
        <v>4</v>
      </c>
      <c r="E96" s="91">
        <f>SUM('Tim Bynum'!L4)</f>
        <v>645</v>
      </c>
      <c r="F96" s="90">
        <f>SUM('Tim Bynum'!M4)</f>
        <v>161.25</v>
      </c>
      <c r="G96" s="91">
        <f>SUM('Tim Bynum'!N4)</f>
        <v>4</v>
      </c>
      <c r="H96" s="90">
        <f>SUM('Tim Bynum'!O4)</f>
        <v>165.25</v>
      </c>
    </row>
    <row r="97" spans="1:8" s="37" customFormat="1" ht="13.8" x14ac:dyDescent="0.25">
      <c r="A97" s="34">
        <v>93</v>
      </c>
      <c r="B97" s="34" t="s">
        <v>20</v>
      </c>
      <c r="C97" s="92" t="s">
        <v>142</v>
      </c>
      <c r="D97" s="91">
        <f>SUM('Chris Bissett'!K4)</f>
        <v>4</v>
      </c>
      <c r="E97" s="91">
        <f>SUM('Chris Bissett'!L4)</f>
        <v>647</v>
      </c>
      <c r="F97" s="90">
        <f>SUM('Chris Bissett'!M4)</f>
        <v>161.75</v>
      </c>
      <c r="G97" s="91">
        <f>SUM('Chris Bissett'!N4)</f>
        <v>2</v>
      </c>
      <c r="H97" s="90">
        <f>SUM('Chris Bissett'!O4)</f>
        <v>163.75</v>
      </c>
    </row>
    <row r="98" spans="1:8" s="37" customFormat="1" ht="13.8" x14ac:dyDescent="0.25">
      <c r="A98" s="34">
        <v>94</v>
      </c>
      <c r="B98" s="34" t="s">
        <v>20</v>
      </c>
      <c r="C98" s="92" t="s">
        <v>143</v>
      </c>
      <c r="D98" s="91">
        <f>SUM('Curtis Jenkins'!K4)</f>
        <v>6</v>
      </c>
      <c r="E98" s="91">
        <f>SUM('Curtis Jenkins'!L4)</f>
        <v>955</v>
      </c>
      <c r="F98" s="90">
        <f>SUM('Curtis Jenkins'!M4)</f>
        <v>159.16666666666666</v>
      </c>
      <c r="G98" s="91">
        <f>SUM('Curtis Jenkins'!N4)</f>
        <v>4</v>
      </c>
      <c r="H98" s="90">
        <f>SUM('Curtis Jenkins'!O4)</f>
        <v>163.16666666666666</v>
      </c>
    </row>
    <row r="99" spans="1:8" s="37" customFormat="1" ht="13.8" x14ac:dyDescent="0.25">
      <c r="A99" s="34">
        <v>95</v>
      </c>
      <c r="B99" s="34" t="s">
        <v>20</v>
      </c>
      <c r="C99" s="36" t="s">
        <v>78</v>
      </c>
      <c r="D99" s="35">
        <f>SUM('Douglas Bendana'!K4)</f>
        <v>4</v>
      </c>
      <c r="E99" s="35">
        <f>SUM('Douglas Bendana'!L4)</f>
        <v>302</v>
      </c>
      <c r="F99" s="38">
        <f>SUM('Douglas Bendana'!M4)</f>
        <v>75.5</v>
      </c>
      <c r="G99" s="35">
        <f>SUM('Douglas Bendana'!N4)</f>
        <v>4</v>
      </c>
      <c r="H99" s="38">
        <f>SUM('Douglas Bendana'!O4)</f>
        <v>79.5</v>
      </c>
    </row>
    <row r="100" spans="1:8" customFormat="1" x14ac:dyDescent="0.3">
      <c r="A100" s="9"/>
      <c r="B100" s="9"/>
      <c r="C100" s="89"/>
      <c r="D100" s="9"/>
      <c r="E100" s="89"/>
      <c r="F100" s="90"/>
      <c r="G100" s="91"/>
      <c r="H100" s="90"/>
    </row>
  </sheetData>
  <protectedRanges>
    <protectedRange algorithmName="SHA-512" hashValue="ON39YdpmFHfN9f47KpiRvqrKx0V9+erV1CNkpWzYhW/Qyc6aT8rEyCrvauWSYGZK2ia3o7vd3akF07acHAFpOA==" saltValue="yVW9XmDwTqEnmpSGai0KYg==" spinCount="100000" sqref="C13" name="Range1_6_1_1"/>
    <protectedRange algorithmName="SHA-512" hashValue="ON39YdpmFHfN9f47KpiRvqrKx0V9+erV1CNkpWzYhW/Qyc6aT8rEyCrvauWSYGZK2ia3o7vd3akF07acHAFpOA==" saltValue="yVW9XmDwTqEnmpSGai0KYg==" spinCount="100000" sqref="C16:C21" name="Range1_9"/>
    <protectedRange algorithmName="SHA-512" hashValue="ON39YdpmFHfN9f47KpiRvqrKx0V9+erV1CNkpWzYhW/Qyc6aT8rEyCrvauWSYGZK2ia3o7vd3akF07acHAFpOA==" saltValue="yVW9XmDwTqEnmpSGai0KYg==" spinCount="100000" sqref="C22:C23" name="Range1_4_1_1_1"/>
    <protectedRange sqref="C24:C32" name="Range1_4"/>
    <protectedRange algorithmName="SHA-512" hashValue="ON39YdpmFHfN9f47KpiRvqrKx0V9+erV1CNkpWzYhW/Qyc6aT8rEyCrvauWSYGZK2ia3o7vd3akF07acHAFpOA==" saltValue="yVW9XmDwTqEnmpSGai0KYg==" spinCount="100000" sqref="C33" name="Range1_20_2"/>
    <protectedRange algorithmName="SHA-512" hashValue="ON39YdpmFHfN9f47KpiRvqrKx0V9+erV1CNkpWzYhW/Qyc6aT8rEyCrvauWSYGZK2ia3o7vd3akF07acHAFpOA==" saltValue="yVW9XmDwTqEnmpSGai0KYg==" spinCount="100000" sqref="C43" name="Range1_20_1_2"/>
    <protectedRange algorithmName="SHA-512" hashValue="ON39YdpmFHfN9f47KpiRvqrKx0V9+erV1CNkpWzYhW/Qyc6aT8rEyCrvauWSYGZK2ia3o7vd3akF07acHAFpOA==" saltValue="yVW9XmDwTqEnmpSGai0KYg==" spinCount="100000" sqref="C54" name="Range1_41"/>
    <protectedRange sqref="C75:C77" name="Range1_11"/>
    <protectedRange sqref="C78" name="Range1_13"/>
    <protectedRange algorithmName="SHA-512" hashValue="ON39YdpmFHfN9f47KpiRvqrKx0V9+erV1CNkpWzYhW/Qyc6aT8rEyCrvauWSYGZK2ia3o7vd3akF07acHAFpOA==" saltValue="yVW9XmDwTqEnmpSGai0KYg==" spinCount="100000" sqref="C79" name="Range1_2_1"/>
    <protectedRange algorithmName="SHA-512" hashValue="ON39YdpmFHfN9f47KpiRvqrKx0V9+erV1CNkpWzYhW/Qyc6aT8rEyCrvauWSYGZK2ia3o7vd3akF07acHAFpOA==" saltValue="yVW9XmDwTqEnmpSGai0KYg==" spinCount="100000" sqref="C80" name="Range1_1_2_2"/>
    <protectedRange algorithmName="SHA-512" hashValue="ON39YdpmFHfN9f47KpiRvqrKx0V9+erV1CNkpWzYhW/Qyc6aT8rEyCrvauWSYGZK2ia3o7vd3akF07acHAFpOA==" saltValue="yVW9XmDwTqEnmpSGai0KYg==" spinCount="100000" sqref="C81" name="Range1_16"/>
    <protectedRange algorithmName="SHA-512" hashValue="ON39YdpmFHfN9f47KpiRvqrKx0V9+erV1CNkpWzYhW/Qyc6aT8rEyCrvauWSYGZK2ia3o7vd3akF07acHAFpOA==" saltValue="yVW9XmDwTqEnmpSGai0KYg==" spinCount="100000" sqref="C82:C83" name="Range1_19"/>
    <protectedRange algorithmName="SHA-512" hashValue="ON39YdpmFHfN9f47KpiRvqrKx0V9+erV1CNkpWzYhW/Qyc6aT8rEyCrvauWSYGZK2ia3o7vd3akF07acHAFpOA==" saltValue="yVW9XmDwTqEnmpSGai0KYg==" spinCount="100000" sqref="C87" name="Range1_17"/>
    <protectedRange algorithmName="SHA-512" hashValue="ON39YdpmFHfN9f47KpiRvqrKx0V9+erV1CNkpWzYhW/Qyc6aT8rEyCrvauWSYGZK2ia3o7vd3akF07acHAFpOA==" saltValue="yVW9XmDwTqEnmpSGai0KYg==" spinCount="100000" sqref="C88" name="Range1_25"/>
    <protectedRange algorithmName="SHA-512" hashValue="ON39YdpmFHfN9f47KpiRvqrKx0V9+erV1CNkpWzYhW/Qyc6aT8rEyCrvauWSYGZK2ia3o7vd3akF07acHAFpOA==" saltValue="yVW9XmDwTqEnmpSGai0KYg==" spinCount="100000" sqref="C89" name="Range1_1_2_6"/>
    <protectedRange algorithmName="SHA-512" hashValue="ON39YdpmFHfN9f47KpiRvqrKx0V9+erV1CNkpWzYhW/Qyc6aT8rEyCrvauWSYGZK2ia3o7vd3akF07acHAFpOA==" saltValue="yVW9XmDwTqEnmpSGai0KYg==" spinCount="100000" sqref="C90" name="Range1_23"/>
  </protectedRanges>
  <sortState xmlns:xlrd2="http://schemas.microsoft.com/office/spreadsheetml/2017/richdata2" ref="C42:H99">
    <sortCondition descending="1" ref="H6:H99"/>
  </sortState>
  <hyperlinks>
    <hyperlink ref="C9" location="'Tony Greenway'!A1" display="Tony Greenway" xr:uid="{1DA49C31-5BF3-4D2A-ACE3-ECB6E13B41BC}"/>
    <hyperlink ref="C10" location="'Will Fortson'!A1" display="Will Fortson" xr:uid="{7C03E793-BDE4-4D9E-B43B-CACB9E442B5C}"/>
    <hyperlink ref="C94" location="'Roger Snider'!A1" display="Roger Snider" xr:uid="{E122B62A-5A47-46F4-B379-EE11F662EFBA}"/>
    <hyperlink ref="C19" location="'Darren Krumwiede'!A1" display="Darren Krumwiede" xr:uid="{BD858BDC-DFE6-4644-991B-5077EFA0F86A}"/>
    <hyperlink ref="C11" location="'Ronald Herring'!A1" display="Ronald Herring" xr:uid="{D3D29792-3ECC-41FB-937F-5B8DBAF05EEE}"/>
    <hyperlink ref="C8" location="'Scott Jackson'!A1" display="Scott Jackson" xr:uid="{358ED952-631D-4FEE-9027-7E5E8BD024F4}"/>
    <hyperlink ref="C20" location="'John Hovan'!A1" display="John Hovan" xr:uid="{6DE1DB9A-3920-4A6F-B870-0256F23C86C7}"/>
    <hyperlink ref="C81" location="'Bobby Splawn'!A1" display="Bobby Splawn" xr:uid="{79FBE70E-DA7B-420B-A973-0AE849F1FF91}"/>
    <hyperlink ref="C95" location="'Harry Trainer'!A1" display="Harry Trainer" xr:uid="{BE04B185-1D48-46FA-AC57-2485B80C7FA9}"/>
    <hyperlink ref="C91" location="'Juan Iracheta'!A1" display="Juan Iracheta" xr:uid="{F35188D9-D99A-4A4A-B1AC-586AF3BD6120}"/>
    <hyperlink ref="C87" location="'Vic Severino'!A1" display="Vic Severino" xr:uid="{80B32FA2-35DB-4AFD-BF7B-3E855C467ECA}"/>
    <hyperlink ref="C7" location="'Jerry Willeford'!A1" display="Jerry Willeford" xr:uid="{A7A6D82D-09CA-4ED7-9C33-67662AE05A91}"/>
    <hyperlink ref="C72" location="'Steve Shropshire'!A1" display="Steve Shropshire" xr:uid="{43AA9AFB-1480-4BC4-8567-0DA3EC8EC9F7}"/>
    <hyperlink ref="C48" location="'Fred Jamison'!A1" display="Fred Jamison" xr:uid="{76DC065E-3D01-49AD-B8C8-44AEEA9CB1E2}"/>
    <hyperlink ref="C55" location="'Wayne Argence'!A1" display="Wayne Argence" xr:uid="{4214CB72-4F24-48AE-9277-7E5F1804FF72}"/>
    <hyperlink ref="C42" location="'Robert Benoit II'!A1" display="Robert Benoit II" xr:uid="{6F3AD329-B879-485C-A2C9-23CE1893CDAF}"/>
    <hyperlink ref="C66" location="'James Soileau'!A1" display="James Soileau" xr:uid="{D5534632-578A-4A16-BC1A-42F87A15F73C}"/>
    <hyperlink ref="C23" location="'John Laseter'!A1" display="John Laseter" xr:uid="{AB50CC58-25F6-4BEE-9C2A-C1521B426708}"/>
    <hyperlink ref="C18" location="'Bobby Young'!A1" display="Bobby Young" xr:uid="{5A535021-C373-4C1B-8573-8DE6E70509EC}"/>
    <hyperlink ref="C27" location="'Bud Stell'!A1" display="Bud Stell" xr:uid="{7BB4B8FC-4849-4F55-8423-852EB0D10A46}"/>
    <hyperlink ref="C65" location="'Larry McGill'!A1" display="Larry Mcgill" xr:uid="{7C5BD1C3-7BE4-4F88-8895-0B36ADCAF1A7}"/>
    <hyperlink ref="C26" location="'Freddy Geiselbreth'!A1" display="Freddy Geiselgreth" xr:uid="{119E37F8-7E4C-437E-AE28-1AA43F26690B}"/>
    <hyperlink ref="C69" location="'Carl Hill'!A1" display="Carl Hill" xr:uid="{D8C536CE-1393-41F3-995D-CD932F2C6E28}"/>
    <hyperlink ref="C47" location="'Charles Knight'!A1" display="Charles Knight" xr:uid="{2E269EB4-CCB7-4B43-93C6-DE9329D22855}"/>
    <hyperlink ref="C67" location="'Van Presson'!A1" display="Van Presson" xr:uid="{440EA8C3-254C-4126-8700-D94E73C6A828}"/>
    <hyperlink ref="C78" location="'Doug Lingle'!A1" display="Doug Lingie" xr:uid="{E04B4592-CC20-45DA-95ED-8523DD1B3294}"/>
    <hyperlink ref="C25" location="'Dana Waxler'!A1" display="Dana Waxler" xr:uid="{6ECBEA4C-6DB5-483F-BBF0-295100A0F4E6}"/>
    <hyperlink ref="C39" location="'Darrell Moore'!A1" display="Darrell Moore" xr:uid="{9D80D768-018C-442E-B992-1F97E9FB0B91}"/>
    <hyperlink ref="C99" location="'Douglas Bendana'!A1" display="Douglas Bendana" xr:uid="{2C720531-470D-4BD3-9374-ECE010B72BEE}"/>
    <hyperlink ref="C50" location="'Judy Gallion'!A1" display="Judy Gallion" xr:uid="{062D1343-C4FB-448A-83BE-F7C360343B63}"/>
    <hyperlink ref="C75" location="'Levi Hughs'!A1" display="Levi Hughs" xr:uid="{56E1DE6C-E5D9-4B26-A09F-FB80A8EA35B9}"/>
    <hyperlink ref="C6" location="'Marvin Batliner'!A1" display="Marvin Batliner" xr:uid="{53CBAA0C-C4C0-4A27-84E9-99BC8A7973D7}"/>
    <hyperlink ref="C28" location="'Michael Blackard'!A1" display="Michael Blackard" xr:uid="{7E0B37A1-94A6-4618-BB47-7F3B0C5E9E33}"/>
    <hyperlink ref="C92" location="'Michael Rorer'!A1" display="Michael Rorer" xr:uid="{B1FC8D6B-9100-4D64-B592-D832228D202A}"/>
    <hyperlink ref="C68" location="'Paul Dyer'!A1" display="Paul Dyer" xr:uid="{41DF3EC1-7473-4238-9A39-EC6C764B8DD4}"/>
    <hyperlink ref="C30" location="'Roger Krouskop SR.'!A1" display="Roger Krouskop SR." xr:uid="{0A70419B-5335-486C-B302-2A20CED1633B}"/>
    <hyperlink ref="C84" location="'Thomas Murrell'!A1" display="Thomas Murrell" xr:uid="{ACD7751C-DBB6-4827-9E11-D8F7ECEB2B0F}"/>
    <hyperlink ref="C38" location="'Todd Hammer'!A1" display="Todd Hammer" xr:uid="{908CB782-D018-44F5-A2B3-A23F2DA291A7}"/>
    <hyperlink ref="C90" location="'Stan Fitch'!A1" display="Stan Fitch" xr:uid="{1DB6BF92-5CFF-4440-83C8-01E5CAF9732C}"/>
    <hyperlink ref="C35" location="'Bob Bass'!A1" display="Bob Bass" xr:uid="{AE5C70C1-3F76-4092-BC25-24A6B83A85DE}"/>
    <hyperlink ref="C32" location="'Don Tucker'!A1" display="Don Tucker" xr:uid="{875EED10-36DD-4224-9AFA-C941673994EB}"/>
    <hyperlink ref="C56" location="'Daniel Henry'!A1" display="Daniel Henry" xr:uid="{27CCBACD-AC30-41CA-BD04-3CE48F8BED19}"/>
    <hyperlink ref="C14" location="'John Petteruti'!A1" display="John Petteruti" xr:uid="{24A0BCFD-D15F-4D42-9E8D-D8ACC867055C}"/>
    <hyperlink ref="C12" location="'Tao Irtz'!A1" display="Tao Irtz" xr:uid="{D1175946-BB37-444D-9550-8F700CBE4FD9}"/>
    <hyperlink ref="C61" location="'Kenny Huth'!A1" display="Kenny Huth" xr:uid="{269775BF-F9A0-482F-B18A-9FABDF2E3FBD}"/>
    <hyperlink ref="C15" location="'Ricky Haley'!A1" display="Ricky Haley" xr:uid="{C0374FC8-AE7C-4453-9C1D-82B55E07D18C}"/>
    <hyperlink ref="C24" location="'Jimmy Haley'!A1" display="Jimmy Haley" xr:uid="{9178E666-0F7E-4E74-B94A-6C79A40C0E5B}"/>
    <hyperlink ref="C82" location="'Bill Glausier'!A1" display="Bill Glausier" xr:uid="{3BDC9ED6-9ABA-4D56-8AD0-80F5E9C9DC4D}"/>
    <hyperlink ref="C34" location="'Bob Blaine'!A1" display="Bob Blaine" xr:uid="{80DF31BB-A5B1-40BE-827F-7086C423975F}"/>
    <hyperlink ref="C62" location="'Luis Ordorica'!A1" display="Luis Odorica" xr:uid="{999BA4E1-0760-4CD5-A1EA-5B985A89DE2E}"/>
    <hyperlink ref="C22" location="'Chuck Brooks'!A1" display="Chuck Brooks" xr:uid="{88C8C5DC-A75F-4CBE-9ABC-B2557DE506B4}"/>
    <hyperlink ref="C33" location="'James Marsh'!A1" display="James Marsh" xr:uid="{4A455F9F-B631-4438-8422-9CA032BC197E}"/>
    <hyperlink ref="C37" location="'Jan Marsh'!A1" display="Jan Marsh" xr:uid="{33ABA1E6-01A2-4A92-B54F-A587C5D03E08}"/>
    <hyperlink ref="C36" location="'Jeff Lloyd'!A1" display="Jeff Lloyd" xr:uid="{E3B66AAD-326A-45F9-BD86-1D67860A4ABB}"/>
    <hyperlink ref="C52" location="'Jill Ashlock'!A1" display="Jill Ashlock" xr:uid="{48F0B44C-1DB6-4071-BC21-0ED13934B91F}"/>
    <hyperlink ref="C31" location="'Jim Peightal'!A1" display="Jim Peightal" xr:uid="{869BA5B5-BFE7-4CB6-9333-767A6C6E6F05}"/>
    <hyperlink ref="C16" location="'Ronald Blasko'!A1" display="Ronald Blasko" xr:uid="{808EBCD0-9C26-4972-984A-A837013031C2}"/>
    <hyperlink ref="C89" location="'Taylor Doutlett'!A1" display="Taylor Doutlett" xr:uid="{144B2844-DEF2-4EAC-89D2-A4112A58648E}"/>
    <hyperlink ref="C13" location="'Tom Tignor'!A1" display="Tom Tignor" xr:uid="{03AD4F4D-996E-40F5-A8FC-4224FE73BE91}"/>
    <hyperlink ref="C53" location="'David Jennings'!A1" display="David Jennings" xr:uid="{BE8C37AD-1737-4790-8DBF-E19B97551951}"/>
    <hyperlink ref="C17" location="'Chris Helton'!A1" display="Chris Helton" xr:uid="{123EFF22-B71C-4354-8139-50AB233FA867}"/>
    <hyperlink ref="C21" location="'Frank Baird'!A1" display="Frank Baird" xr:uid="{915042CF-E30D-425C-9A56-2B505BA3AA30}"/>
    <hyperlink ref="C43" location="'Jeff Hall'!A1" display="Jeff Hall" xr:uid="{552B2972-42A3-4A6F-BF77-3F6DCA2185E0}"/>
    <hyperlink ref="C40" location="'Mike Moore'!A1" display="Mike Moore" xr:uid="{51E00BB8-6A89-475B-AD53-8FC10034922A}"/>
    <hyperlink ref="C71" location="'Scott Spencer'!A1" display="Scott Spencer" xr:uid="{455DEE3B-6583-4DE6-8BAB-819AE3141DCF}"/>
    <hyperlink ref="C77" location="'Steve Pennington'!A1" display="Steve Pennington" xr:uid="{85189889-9DEE-44D5-A583-0EC996D0C6FF}"/>
    <hyperlink ref="C46" location="'Wade Moore'!A1" display="Wade Moore" xr:uid="{44750EF5-C714-4545-BE7B-775B293A2C74}"/>
    <hyperlink ref="C64" location="'Donnie Melson'!A1" display="Donnie Melson" xr:uid="{3BBFC84A-6333-4D99-925D-4661833F5C1E}"/>
    <hyperlink ref="C51" location="'Jason Frymier'!A1" display="Jason Frymier" xr:uid="{77F77CF4-03A8-439B-8A90-409E193E1F07}"/>
    <hyperlink ref="C79" location="'John Vinblad'!A1" display="John Vinblad" xr:uid="{9CF4FF7D-A651-44F7-80E1-5F86C5512769}"/>
    <hyperlink ref="C83" location="'Linda Williams'!A1" display="Linda Williams" xr:uid="{8D36E252-FFA4-4E21-9726-0F5D0E9ACA88}"/>
    <hyperlink ref="C96" location="'Tim Bynum'!A1" display="Tim Bynum" xr:uid="{EA9188F1-B6DC-4DA0-8DF1-BE3A84674B84}"/>
    <hyperlink ref="C59" location="'Amanda Fortson'!A1" display="Amanda Fortson" xr:uid="{6FE7E5E9-F7BB-4E8E-8BC2-B18ABFA3B5F3}"/>
    <hyperlink ref="C29" location="'Lee Barker'!A1" display="Lee Barker" xr:uid="{BEC5A270-87FB-4566-A431-FECDE425070A}"/>
    <hyperlink ref="C73" location="'Mike Gross'!A1" display="Mike Gross" xr:uid="{C1185F30-E638-4C45-A93D-C79198A9342C}"/>
    <hyperlink ref="C88" location="'Sam Carlin'!A1" display="Sam Carlin" xr:uid="{8006EE4A-1C50-4D56-8397-CBAA50CCCDD8}"/>
    <hyperlink ref="C54" location="'Steve Kiemele'!A1" display="Steve Kiemele" xr:uid="{FCBF854D-5D42-4BCF-8CFB-1F66519045FE}"/>
    <hyperlink ref="C97" location="'Chris Bissett'!A1" display="Chris Bissett" xr:uid="{C0B4EA22-BB0A-4905-90E9-83B5872830EE}"/>
    <hyperlink ref="C98" location="'Curtis Jenkins'!A1" display="Curtis Jenkins" xr:uid="{C32A83B3-069C-48BB-8875-003C04EBF20E}"/>
    <hyperlink ref="C85" location="'Jayden Simmons'!A1" display="Jayden Simmons" xr:uid="{BC506752-9BEC-4778-A307-4B6ECCADEBD7}"/>
    <hyperlink ref="C45" location="'Annette McClure'!A1" display="Annette McClure" xr:uid="{0C3E5F67-E888-46DE-9403-01AFCE4AFC16}"/>
    <hyperlink ref="C86" location="'Jack Hutchins'!A1" display="Jack Hutchins" xr:uid="{F98B8581-7252-487A-AD40-448B54D848F9}"/>
    <hyperlink ref="C49" location="'Matthew Tignor'!A1" display="Matthew Tignor" xr:uid="{75217377-2592-4B1C-BAB6-1FC3A875B169}"/>
    <hyperlink ref="C93" location="'Rene Hardin'!A1" display="Rene Hardin" xr:uid="{60FD208D-3806-47C4-82DF-F892BAD81A50}"/>
    <hyperlink ref="C44" location="'Keith Northcut'!A1" display="Keith Northcut" xr:uid="{BDE3BB22-9851-470A-917A-F9E62E2F4D7A}"/>
    <hyperlink ref="C74" location="'Ken Mix'!A1" display="Ken Mix" xr:uid="{CA7CCB26-C058-4B2D-8FEC-2903FEDBB16F}"/>
    <hyperlink ref="C57" location="'Benji Matoy'!A1" display="Benji Matoy" xr:uid="{45C88D1D-D8DB-4D97-9CE7-F804D113EFE9}"/>
    <hyperlink ref="C76" location="'Dale Cauthen'!A1" display="Dale Cauthen" xr:uid="{8EE86374-455B-4D20-BFA7-F7AAE1007ABF}"/>
    <hyperlink ref="C63" location="'Gary Gallion'!A1" display="Gary Gallion" xr:uid="{0D2EDDBC-2E59-42B8-86B4-76C9F6BE49B9}"/>
    <hyperlink ref="C58" location="'Roger Blaine'!A1" display="Roger Blaine" xr:uid="{75C1AA41-135D-4E76-90D1-E24B8CEF3FA5}"/>
    <hyperlink ref="C60" location="'Joe Chacon'!A1" display="Joe Chacon" xr:uid="{1E12B056-D0DF-42C5-A981-FCC660111AA8}"/>
    <hyperlink ref="C70" location="'Rusty Link'!A1" display="Rusty Link" xr:uid="{24A30E66-7F75-4AEA-8983-52FBE05B75A1}"/>
    <hyperlink ref="C80" location="'Steve Muntzinger'!A1" display="Steve Mutzinger" xr:uid="{E598B128-2417-43F2-AFE7-C4CD55FC17C4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848B4-DD70-426C-B1DC-55CDDF862886}">
  <sheetPr codeName="Sheet55"/>
  <dimension ref="A1:Q11"/>
  <sheetViews>
    <sheetView workbookViewId="0">
      <selection activeCell="A9" sqref="A9:O9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47</v>
      </c>
      <c r="C2" s="16">
        <v>44653</v>
      </c>
      <c r="D2" s="17" t="s">
        <v>45</v>
      </c>
      <c r="E2" s="18">
        <v>189</v>
      </c>
      <c r="F2" s="18">
        <v>188</v>
      </c>
      <c r="G2" s="18">
        <v>192</v>
      </c>
      <c r="H2" s="18">
        <v>193</v>
      </c>
      <c r="I2" s="18"/>
      <c r="J2" s="18"/>
      <c r="K2" s="19">
        <v>4</v>
      </c>
      <c r="L2" s="19">
        <v>762</v>
      </c>
      <c r="M2" s="20">
        <v>190.5</v>
      </c>
      <c r="N2" s="21">
        <v>3</v>
      </c>
      <c r="O2" s="22">
        <v>193.5</v>
      </c>
    </row>
    <row r="3" spans="1:17" x14ac:dyDescent="0.3">
      <c r="A3" s="14" t="s">
        <v>20</v>
      </c>
      <c r="B3" s="15" t="s">
        <v>47</v>
      </c>
      <c r="C3" s="16">
        <v>44688</v>
      </c>
      <c r="D3" s="17" t="s">
        <v>45</v>
      </c>
      <c r="E3" s="18">
        <v>190</v>
      </c>
      <c r="F3" s="18">
        <v>180</v>
      </c>
      <c r="G3" s="18">
        <v>186</v>
      </c>
      <c r="H3" s="18">
        <v>181</v>
      </c>
      <c r="I3" s="18"/>
      <c r="J3" s="18"/>
      <c r="K3" s="19">
        <v>4</v>
      </c>
      <c r="L3" s="19">
        <v>737</v>
      </c>
      <c r="M3" s="20">
        <v>184.25</v>
      </c>
      <c r="N3" s="21">
        <v>2</v>
      </c>
      <c r="O3" s="22">
        <v>186.25</v>
      </c>
    </row>
    <row r="4" spans="1:17" x14ac:dyDescent="0.3">
      <c r="A4" s="39" t="s">
        <v>20</v>
      </c>
      <c r="B4" s="40" t="s">
        <v>47</v>
      </c>
      <c r="C4" s="41">
        <v>44702</v>
      </c>
      <c r="D4" s="42" t="s">
        <v>95</v>
      </c>
      <c r="E4" s="43">
        <v>0</v>
      </c>
      <c r="F4" s="43">
        <v>185</v>
      </c>
      <c r="G4" s="43">
        <v>190</v>
      </c>
      <c r="H4" s="43">
        <v>192</v>
      </c>
      <c r="I4" s="43"/>
      <c r="J4" s="43"/>
      <c r="K4" s="44">
        <v>4</v>
      </c>
      <c r="L4" s="44">
        <v>567</v>
      </c>
      <c r="M4" s="45">
        <v>141.75</v>
      </c>
      <c r="N4" s="46">
        <v>2</v>
      </c>
      <c r="O4" s="47">
        <v>143.75</v>
      </c>
    </row>
    <row r="5" spans="1:17" x14ac:dyDescent="0.3">
      <c r="A5" s="14" t="s">
        <v>20</v>
      </c>
      <c r="B5" s="15" t="s">
        <v>47</v>
      </c>
      <c r="C5" s="16">
        <v>44716</v>
      </c>
      <c r="D5" s="17" t="s">
        <v>45</v>
      </c>
      <c r="E5" s="18">
        <v>196</v>
      </c>
      <c r="F5" s="18">
        <v>187</v>
      </c>
      <c r="G5" s="18">
        <v>181</v>
      </c>
      <c r="H5" s="18">
        <v>190</v>
      </c>
      <c r="I5" s="18"/>
      <c r="J5" s="18"/>
      <c r="K5" s="19">
        <v>4</v>
      </c>
      <c r="L5" s="19">
        <v>754</v>
      </c>
      <c r="M5" s="20">
        <v>188.5</v>
      </c>
      <c r="N5" s="21">
        <v>4</v>
      </c>
      <c r="O5" s="22">
        <v>192.5</v>
      </c>
    </row>
    <row r="6" spans="1:17" x14ac:dyDescent="0.3">
      <c r="A6" s="14" t="s">
        <v>20</v>
      </c>
      <c r="B6" s="15" t="s">
        <v>47</v>
      </c>
      <c r="C6" s="16">
        <v>44751</v>
      </c>
      <c r="D6" s="17" t="s">
        <v>45</v>
      </c>
      <c r="E6" s="18">
        <v>188</v>
      </c>
      <c r="F6" s="18">
        <v>196</v>
      </c>
      <c r="G6" s="18">
        <v>191</v>
      </c>
      <c r="H6" s="18">
        <v>197.01</v>
      </c>
      <c r="I6" s="18"/>
      <c r="J6" s="18"/>
      <c r="K6" s="19">
        <v>4</v>
      </c>
      <c r="L6" s="19">
        <v>772.01</v>
      </c>
      <c r="M6" s="20">
        <v>193.0025</v>
      </c>
      <c r="N6" s="21">
        <v>8</v>
      </c>
      <c r="O6" s="22">
        <v>201.0025</v>
      </c>
    </row>
    <row r="7" spans="1:17" x14ac:dyDescent="0.3">
      <c r="A7" s="14" t="s">
        <v>20</v>
      </c>
      <c r="B7" s="15" t="s">
        <v>47</v>
      </c>
      <c r="C7" s="16">
        <v>44779</v>
      </c>
      <c r="D7" s="17" t="s">
        <v>45</v>
      </c>
      <c r="E7" s="18">
        <v>183</v>
      </c>
      <c r="F7" s="18">
        <v>190</v>
      </c>
      <c r="G7" s="18">
        <v>189</v>
      </c>
      <c r="H7" s="18">
        <v>184</v>
      </c>
      <c r="I7" s="18"/>
      <c r="J7" s="18"/>
      <c r="K7" s="19">
        <v>4</v>
      </c>
      <c r="L7" s="19">
        <v>746</v>
      </c>
      <c r="M7" s="20">
        <v>186.5</v>
      </c>
      <c r="N7" s="21">
        <v>2</v>
      </c>
      <c r="O7" s="22">
        <v>188.5</v>
      </c>
    </row>
    <row r="8" spans="1:17" x14ac:dyDescent="0.3">
      <c r="A8" s="14" t="s">
        <v>20</v>
      </c>
      <c r="B8" s="15" t="s">
        <v>47</v>
      </c>
      <c r="C8" s="16">
        <v>44807</v>
      </c>
      <c r="D8" s="17" t="s">
        <v>156</v>
      </c>
      <c r="E8" s="18">
        <v>187</v>
      </c>
      <c r="F8" s="18">
        <v>193</v>
      </c>
      <c r="G8" s="18">
        <v>188</v>
      </c>
      <c r="H8" s="18">
        <v>188</v>
      </c>
      <c r="I8" s="18">
        <v>190</v>
      </c>
      <c r="J8" s="18">
        <v>194</v>
      </c>
      <c r="K8" s="19">
        <v>6</v>
      </c>
      <c r="L8" s="19">
        <v>1140</v>
      </c>
      <c r="M8" s="20">
        <v>190</v>
      </c>
      <c r="N8" s="21">
        <v>4</v>
      </c>
      <c r="O8" s="22">
        <v>194</v>
      </c>
    </row>
    <row r="9" spans="1:17" x14ac:dyDescent="0.3">
      <c r="A9" s="14" t="s">
        <v>20</v>
      </c>
      <c r="B9" s="15" t="s">
        <v>47</v>
      </c>
      <c r="C9" s="16">
        <v>44828</v>
      </c>
      <c r="D9" s="17" t="s">
        <v>164</v>
      </c>
      <c r="E9" s="18">
        <v>191</v>
      </c>
      <c r="F9" s="18">
        <v>194</v>
      </c>
      <c r="G9" s="18">
        <v>190</v>
      </c>
      <c r="H9" s="18">
        <v>190</v>
      </c>
      <c r="I9" s="18"/>
      <c r="J9" s="18"/>
      <c r="K9" s="19">
        <v>4</v>
      </c>
      <c r="L9" s="19">
        <v>765</v>
      </c>
      <c r="M9" s="20">
        <v>191.25</v>
      </c>
      <c r="N9" s="21">
        <v>4</v>
      </c>
      <c r="O9" s="22">
        <v>195.25</v>
      </c>
    </row>
    <row r="11" spans="1:17" x14ac:dyDescent="0.3">
      <c r="K11" s="8">
        <f>SUM(K2:K10)</f>
        <v>34</v>
      </c>
      <c r="L11" s="8">
        <f>SUM(L2:L10)</f>
        <v>6243.01</v>
      </c>
      <c r="M11" s="7">
        <f>SUM(L11/K11)</f>
        <v>183.61794117647059</v>
      </c>
      <c r="N11" s="8">
        <f>SUM(N2:N10)</f>
        <v>29</v>
      </c>
      <c r="O11" s="12">
        <f>SUM(M11+N11)</f>
        <v>212.61794117647059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4"/>
    <protectedRange sqref="D2" name="Range1_1_1"/>
    <protectedRange algorithmName="SHA-512" hashValue="ON39YdpmFHfN9f47KpiRvqrKx0V9+erV1CNkpWzYhW/Qyc6aT8rEyCrvauWSYGZK2ia3o7vd3akF07acHAFpOA==" saltValue="yVW9XmDwTqEnmpSGai0KYg==" spinCount="100000" sqref="I3:J3 B3:C3" name="Range1_22"/>
    <protectedRange algorithmName="SHA-512" hashValue="ON39YdpmFHfN9f47KpiRvqrKx0V9+erV1CNkpWzYhW/Qyc6aT8rEyCrvauWSYGZK2ia3o7vd3akF07acHAFpOA==" saltValue="yVW9XmDwTqEnmpSGai0KYg==" spinCount="100000" sqref="D3" name="Range1_1_20"/>
    <protectedRange algorithmName="SHA-512" hashValue="ON39YdpmFHfN9f47KpiRvqrKx0V9+erV1CNkpWzYhW/Qyc6aT8rEyCrvauWSYGZK2ia3o7vd3akF07acHAFpOA==" saltValue="yVW9XmDwTqEnmpSGai0KYg==" spinCount="100000" sqref="E3:H3" name="Range1_3_8"/>
    <protectedRange algorithmName="SHA-512" hashValue="ON39YdpmFHfN9f47KpiRvqrKx0V9+erV1CNkpWzYhW/Qyc6aT8rEyCrvauWSYGZK2ia3o7vd3akF07acHAFpOA==" saltValue="yVW9XmDwTqEnmpSGai0KYg==" spinCount="100000" sqref="B4:C5 I4:J5" name="Range1_8_3"/>
    <protectedRange algorithmName="SHA-512" hashValue="ON39YdpmFHfN9f47KpiRvqrKx0V9+erV1CNkpWzYhW/Qyc6aT8rEyCrvauWSYGZK2ia3o7vd3akF07acHAFpOA==" saltValue="yVW9XmDwTqEnmpSGai0KYg==" spinCount="100000" sqref="D4:D5" name="Range1_1_4_4"/>
    <protectedRange algorithmName="SHA-512" hashValue="ON39YdpmFHfN9f47KpiRvqrKx0V9+erV1CNkpWzYhW/Qyc6aT8rEyCrvauWSYGZK2ia3o7vd3akF07acHAFpOA==" saltValue="yVW9XmDwTqEnmpSGai0KYg==" spinCount="100000" sqref="E4:H5" name="Range1_3_1_5"/>
    <protectedRange algorithmName="SHA-512" hashValue="ON39YdpmFHfN9f47KpiRvqrKx0V9+erV1CNkpWzYhW/Qyc6aT8rEyCrvauWSYGZK2ia3o7vd3akF07acHAFpOA==" saltValue="yVW9XmDwTqEnmpSGai0KYg==" spinCount="100000" sqref="E6:J6 B6:C6" name="Range1_8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B7:C7 I7:J7" name="Range1_24"/>
    <protectedRange algorithmName="SHA-512" hashValue="ON39YdpmFHfN9f47KpiRvqrKx0V9+erV1CNkpWzYhW/Qyc6aT8rEyCrvauWSYGZK2ia3o7vd3akF07acHAFpOA==" saltValue="yVW9XmDwTqEnmpSGai0KYg==" spinCount="100000" sqref="D7" name="Range1_1_15"/>
    <protectedRange algorithmName="SHA-512" hashValue="ON39YdpmFHfN9f47KpiRvqrKx0V9+erV1CNkpWzYhW/Qyc6aT8rEyCrvauWSYGZK2ia3o7vd3akF07acHAFpOA==" saltValue="yVW9XmDwTqEnmpSGai0KYg==" spinCount="100000" sqref="E7:H7" name="Range1_3_5"/>
    <protectedRange algorithmName="SHA-512" hashValue="ON39YdpmFHfN9f47KpiRvqrKx0V9+erV1CNkpWzYhW/Qyc6aT8rEyCrvauWSYGZK2ia3o7vd3akF07acHAFpOA==" saltValue="yVW9XmDwTqEnmpSGai0KYg==" spinCount="100000" sqref="B8:C8" name="Range1"/>
    <protectedRange algorithmName="SHA-512" hashValue="ON39YdpmFHfN9f47KpiRvqrKx0V9+erV1CNkpWzYhW/Qyc6aT8rEyCrvauWSYGZK2ia3o7vd3akF07acHAFpOA==" saltValue="yVW9XmDwTqEnmpSGai0KYg==" spinCount="100000" sqref="D8" name="Range1_1_15_1"/>
    <protectedRange algorithmName="SHA-512" hashValue="ON39YdpmFHfN9f47KpiRvqrKx0V9+erV1CNkpWzYhW/Qyc6aT8rEyCrvauWSYGZK2ia3o7vd3akF07acHAFpOA==" saltValue="yVW9XmDwTqEnmpSGai0KYg==" spinCount="100000" sqref="E8:J8" name="Range1_3_5_1"/>
    <protectedRange sqref="B9:C9 E9:J9" name="Range1_8_2"/>
    <protectedRange sqref="D9" name="Range1_1_6_2"/>
  </protectedRanges>
  <conditionalFormatting sqref="E2">
    <cfRule type="top10" dxfId="2462" priority="52" rank="1"/>
  </conditionalFormatting>
  <conditionalFormatting sqref="F2">
    <cfRule type="top10" dxfId="2461" priority="51" rank="1"/>
  </conditionalFormatting>
  <conditionalFormatting sqref="G2">
    <cfRule type="top10" dxfId="2460" priority="50" rank="1"/>
  </conditionalFormatting>
  <conditionalFormatting sqref="H2">
    <cfRule type="top10" dxfId="2459" priority="49" rank="1"/>
  </conditionalFormatting>
  <conditionalFormatting sqref="I2">
    <cfRule type="top10" dxfId="2458" priority="48" rank="1"/>
  </conditionalFormatting>
  <conditionalFormatting sqref="J2">
    <cfRule type="top10" dxfId="2457" priority="47" rank="1"/>
  </conditionalFormatting>
  <conditionalFormatting sqref="F3">
    <cfRule type="top10" dxfId="2456" priority="41" rank="1"/>
  </conditionalFormatting>
  <conditionalFormatting sqref="G3">
    <cfRule type="top10" dxfId="2455" priority="42" rank="1"/>
  </conditionalFormatting>
  <conditionalFormatting sqref="H3">
    <cfRule type="top10" dxfId="2454" priority="43" rank="1"/>
  </conditionalFormatting>
  <conditionalFormatting sqref="I3">
    <cfRule type="top10" dxfId="2453" priority="44" rank="1"/>
  </conditionalFormatting>
  <conditionalFormatting sqref="J3">
    <cfRule type="top10" dxfId="2452" priority="45" rank="1"/>
  </conditionalFormatting>
  <conditionalFormatting sqref="E3">
    <cfRule type="top10" dxfId="2451" priority="46" rank="1"/>
  </conditionalFormatting>
  <conditionalFormatting sqref="F4:F5">
    <cfRule type="top10" dxfId="2450" priority="39" rank="1"/>
  </conditionalFormatting>
  <conditionalFormatting sqref="G4:G5">
    <cfRule type="top10" dxfId="2449" priority="38" rank="1"/>
  </conditionalFormatting>
  <conditionalFormatting sqref="H4:H5">
    <cfRule type="top10" dxfId="2448" priority="37" rank="1"/>
  </conditionalFormatting>
  <conditionalFormatting sqref="I4:I5">
    <cfRule type="top10" dxfId="2447" priority="35" rank="1"/>
  </conditionalFormatting>
  <conditionalFormatting sqref="J4:J5">
    <cfRule type="top10" dxfId="2446" priority="36" rank="1"/>
  </conditionalFormatting>
  <conditionalFormatting sqref="E4:E5">
    <cfRule type="top10" dxfId="2445" priority="40" rank="1"/>
  </conditionalFormatting>
  <conditionalFormatting sqref="I6">
    <cfRule type="top10" dxfId="2444" priority="23" rank="1"/>
  </conditionalFormatting>
  <conditionalFormatting sqref="H6">
    <cfRule type="top10" dxfId="2443" priority="24" rank="1"/>
  </conditionalFormatting>
  <conditionalFormatting sqref="G6">
    <cfRule type="top10" dxfId="2442" priority="25" rank="1"/>
  </conditionalFormatting>
  <conditionalFormatting sqref="F6">
    <cfRule type="top10" dxfId="2441" priority="26" rank="1"/>
  </conditionalFormatting>
  <conditionalFormatting sqref="E6">
    <cfRule type="top10" dxfId="2440" priority="27" rank="1"/>
  </conditionalFormatting>
  <conditionalFormatting sqref="J6">
    <cfRule type="top10" dxfId="2439" priority="28" rank="1"/>
  </conditionalFormatting>
  <conditionalFormatting sqref="E6:J6">
    <cfRule type="cellIs" dxfId="2438" priority="22" operator="equal">
      <formula>200</formula>
    </cfRule>
  </conditionalFormatting>
  <conditionalFormatting sqref="F7">
    <cfRule type="top10" dxfId="2437" priority="19" rank="1"/>
  </conditionalFormatting>
  <conditionalFormatting sqref="I7">
    <cfRule type="top10" dxfId="2436" priority="16" rank="1"/>
    <cfRule type="top10" dxfId="2435" priority="21" rank="1"/>
  </conditionalFormatting>
  <conditionalFormatting sqref="E7">
    <cfRule type="top10" dxfId="2434" priority="20" rank="1"/>
  </conditionalFormatting>
  <conditionalFormatting sqref="G7">
    <cfRule type="top10" dxfId="2433" priority="18" rank="1"/>
  </conditionalFormatting>
  <conditionalFormatting sqref="H7">
    <cfRule type="top10" dxfId="2432" priority="17" rank="1"/>
  </conditionalFormatting>
  <conditionalFormatting sqref="J7">
    <cfRule type="top10" dxfId="2431" priority="15" rank="1"/>
  </conditionalFormatting>
  <conditionalFormatting sqref="E7:J7">
    <cfRule type="cellIs" dxfId="2430" priority="14" operator="greaterThanOrEqual">
      <formula>200</formula>
    </cfRule>
  </conditionalFormatting>
  <conditionalFormatting sqref="E8:J8">
    <cfRule type="cellIs" dxfId="2429" priority="7" operator="greaterThanOrEqual">
      <formula>200</formula>
    </cfRule>
  </conditionalFormatting>
  <conditionalFormatting sqref="F8">
    <cfRule type="top10" dxfId="2428" priority="8" rank="1"/>
  </conditionalFormatting>
  <conditionalFormatting sqref="E8">
    <cfRule type="top10" dxfId="2427" priority="9" rank="1"/>
  </conditionalFormatting>
  <conditionalFormatting sqref="J8">
    <cfRule type="top10" dxfId="2426" priority="10" rank="1"/>
  </conditionalFormatting>
  <conditionalFormatting sqref="G8">
    <cfRule type="top10" dxfId="2425" priority="11" rank="1"/>
  </conditionalFormatting>
  <conditionalFormatting sqref="H8">
    <cfRule type="top10" dxfId="2424" priority="12" rank="1"/>
  </conditionalFormatting>
  <conditionalFormatting sqref="I8">
    <cfRule type="top10" dxfId="2423" priority="13" rank="1"/>
  </conditionalFormatting>
  <conditionalFormatting sqref="E9">
    <cfRule type="top10" dxfId="2422" priority="1" rank="1"/>
  </conditionalFormatting>
  <conditionalFormatting sqref="F9">
    <cfRule type="top10" dxfId="2421" priority="2" rank="1"/>
  </conditionalFormatting>
  <conditionalFormatting sqref="G9">
    <cfRule type="top10" dxfId="2420" priority="3" rank="1"/>
  </conditionalFormatting>
  <conditionalFormatting sqref="H9">
    <cfRule type="top10" dxfId="2419" priority="4" rank="1"/>
  </conditionalFormatting>
  <conditionalFormatting sqref="I9">
    <cfRule type="top10" dxfId="2418" priority="5" rank="1"/>
  </conditionalFormatting>
  <conditionalFormatting sqref="J9">
    <cfRule type="top10" dxfId="2417" priority="6" rank="1"/>
  </conditionalFormatting>
  <hyperlinks>
    <hyperlink ref="Q1" location="'National Rankings'!A1" display="Back to Ranking" xr:uid="{FF096855-C6B5-4416-ABFE-4187B77E80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BC27C2-8570-4BB4-8ED1-2F7BE61AE94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3D9DE-C7EF-4BD8-A388-110E48B25BCF}">
  <sheetPr codeName="Sheet56"/>
  <dimension ref="A1:Q4"/>
  <sheetViews>
    <sheetView workbookViewId="0">
      <selection sqref="A1:O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53</v>
      </c>
      <c r="C2" s="16">
        <v>44653</v>
      </c>
      <c r="D2" s="17" t="s">
        <v>45</v>
      </c>
      <c r="E2" s="18">
        <v>191</v>
      </c>
      <c r="F2" s="18">
        <v>190</v>
      </c>
      <c r="G2" s="18">
        <v>185</v>
      </c>
      <c r="H2" s="18">
        <v>190</v>
      </c>
      <c r="I2" s="18"/>
      <c r="J2" s="18"/>
      <c r="K2" s="19">
        <v>4</v>
      </c>
      <c r="L2" s="19">
        <v>756</v>
      </c>
      <c r="M2" s="20">
        <v>189</v>
      </c>
      <c r="N2" s="21">
        <v>2</v>
      </c>
      <c r="O2" s="22">
        <v>191</v>
      </c>
    </row>
    <row r="4" spans="1:17" x14ac:dyDescent="0.3">
      <c r="K4" s="8">
        <f>SUM(K2:K3)</f>
        <v>4</v>
      </c>
      <c r="L4" s="8">
        <f>SUM(L2:L3)</f>
        <v>756</v>
      </c>
      <c r="M4" s="7">
        <f>SUM(L4/K4)</f>
        <v>189</v>
      </c>
      <c r="N4" s="8">
        <f>SUM(N2:N3)</f>
        <v>2</v>
      </c>
      <c r="O4" s="12">
        <f>SUM(M4+N4)</f>
        <v>191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4_1"/>
    <protectedRange sqref="D2" name="Range1_1_1_1"/>
  </protectedRanges>
  <conditionalFormatting sqref="E2">
    <cfRule type="top10" dxfId="2416" priority="6" rank="1"/>
  </conditionalFormatting>
  <conditionalFormatting sqref="F2">
    <cfRule type="top10" dxfId="2415" priority="5" rank="1"/>
  </conditionalFormatting>
  <conditionalFormatting sqref="G2">
    <cfRule type="top10" dxfId="2414" priority="4" rank="1"/>
  </conditionalFormatting>
  <conditionalFormatting sqref="H2">
    <cfRule type="top10" dxfId="2413" priority="3" rank="1"/>
  </conditionalFormatting>
  <conditionalFormatting sqref="I2">
    <cfRule type="top10" dxfId="2412" priority="2" rank="1"/>
  </conditionalFormatting>
  <conditionalFormatting sqref="J2">
    <cfRule type="top10" dxfId="2411" priority="1" rank="1"/>
  </conditionalFormatting>
  <hyperlinks>
    <hyperlink ref="Q1" location="'National Rankings'!A1" display="Back to Ranking" xr:uid="{881BC518-2BCC-482E-A575-5674AFA1B5D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49EC3D-91A5-46D4-ABEF-C104C85C2A0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5858C-53AA-4B2F-BFD6-0A4C94D318B6}">
  <sheetPr codeName="Sheet58"/>
  <dimension ref="A1:Q7"/>
  <sheetViews>
    <sheetView workbookViewId="0">
      <selection activeCell="A5" sqref="A5:O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52</v>
      </c>
      <c r="C2" s="16">
        <v>44653</v>
      </c>
      <c r="D2" s="17" t="s">
        <v>45</v>
      </c>
      <c r="E2" s="18">
        <v>187</v>
      </c>
      <c r="F2" s="18">
        <v>186</v>
      </c>
      <c r="G2" s="18">
        <v>185</v>
      </c>
      <c r="H2" s="18">
        <v>193</v>
      </c>
      <c r="I2" s="18"/>
      <c r="J2" s="18"/>
      <c r="K2" s="19">
        <v>4</v>
      </c>
      <c r="L2" s="19">
        <v>751</v>
      </c>
      <c r="M2" s="20">
        <v>187.75</v>
      </c>
      <c r="N2" s="21">
        <v>2</v>
      </c>
      <c r="O2" s="22">
        <v>189.75</v>
      </c>
    </row>
    <row r="3" spans="1:17" x14ac:dyDescent="0.3">
      <c r="A3" s="14" t="s">
        <v>20</v>
      </c>
      <c r="B3" s="15" t="s">
        <v>52</v>
      </c>
      <c r="C3" s="16">
        <v>44716</v>
      </c>
      <c r="D3" s="17" t="s">
        <v>45</v>
      </c>
      <c r="E3" s="18">
        <v>195</v>
      </c>
      <c r="F3" s="18">
        <v>199</v>
      </c>
      <c r="G3" s="18">
        <v>192</v>
      </c>
      <c r="H3" s="18">
        <v>190</v>
      </c>
      <c r="I3" s="18"/>
      <c r="J3" s="18"/>
      <c r="K3" s="19">
        <v>4</v>
      </c>
      <c r="L3" s="19">
        <v>776</v>
      </c>
      <c r="M3" s="20">
        <v>194</v>
      </c>
      <c r="N3" s="21">
        <v>7</v>
      </c>
      <c r="O3" s="22">
        <v>201</v>
      </c>
    </row>
    <row r="4" spans="1:17" x14ac:dyDescent="0.3">
      <c r="A4" s="14" t="s">
        <v>20</v>
      </c>
      <c r="B4" s="15" t="s">
        <v>52</v>
      </c>
      <c r="C4" s="16">
        <v>44807</v>
      </c>
      <c r="D4" s="17" t="s">
        <v>156</v>
      </c>
      <c r="E4" s="18">
        <v>193</v>
      </c>
      <c r="F4" s="18">
        <v>196</v>
      </c>
      <c r="G4" s="18">
        <v>193</v>
      </c>
      <c r="H4" s="18">
        <v>196</v>
      </c>
      <c r="I4" s="18">
        <v>196</v>
      </c>
      <c r="J4" s="18">
        <v>194</v>
      </c>
      <c r="K4" s="19">
        <v>6</v>
      </c>
      <c r="L4" s="19">
        <v>1168</v>
      </c>
      <c r="M4" s="20">
        <v>194.66666666666666</v>
      </c>
      <c r="N4" s="21">
        <v>6</v>
      </c>
      <c r="O4" s="22">
        <v>200.66666666666666</v>
      </c>
    </row>
    <row r="5" spans="1:17" x14ac:dyDescent="0.3">
      <c r="A5" s="14" t="s">
        <v>20</v>
      </c>
      <c r="B5" s="15" t="s">
        <v>52</v>
      </c>
      <c r="C5" s="16">
        <v>44828</v>
      </c>
      <c r="D5" s="17" t="s">
        <v>164</v>
      </c>
      <c r="E5" s="18">
        <v>196</v>
      </c>
      <c r="F5" s="18">
        <v>193</v>
      </c>
      <c r="G5" s="18">
        <v>196</v>
      </c>
      <c r="H5" s="18">
        <v>185</v>
      </c>
      <c r="I5" s="18"/>
      <c r="J5" s="18"/>
      <c r="K5" s="19">
        <v>4</v>
      </c>
      <c r="L5" s="19">
        <v>770</v>
      </c>
      <c r="M5" s="20">
        <v>192.5</v>
      </c>
      <c r="N5" s="21">
        <v>3</v>
      </c>
      <c r="O5" s="22">
        <v>195.5</v>
      </c>
    </row>
    <row r="7" spans="1:17" x14ac:dyDescent="0.3">
      <c r="K7" s="8">
        <f>SUM(K2:K6)</f>
        <v>18</v>
      </c>
      <c r="L7" s="8">
        <f>SUM(L2:L6)</f>
        <v>3465</v>
      </c>
      <c r="M7" s="7">
        <f>SUM(L7/K7)</f>
        <v>192.5</v>
      </c>
      <c r="N7" s="8">
        <f>SUM(N2:N6)</f>
        <v>18</v>
      </c>
      <c r="O7" s="12">
        <f>SUM(M7+N7)</f>
        <v>210.5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E2:J2" name="Range1_4_1"/>
    <protectedRange sqref="D2" name="Range1_1_1_1"/>
    <protectedRange algorithmName="SHA-512" hashValue="ON39YdpmFHfN9f47KpiRvqrKx0V9+erV1CNkpWzYhW/Qyc6aT8rEyCrvauWSYGZK2ia3o7vd3akF07acHAFpOA==" saltValue="yVW9XmDwTqEnmpSGai0KYg==" spinCount="100000" sqref="I3:J3 B3:C3" name="Range1_5_5"/>
    <protectedRange algorithmName="SHA-512" hashValue="ON39YdpmFHfN9f47KpiRvqrKx0V9+erV1CNkpWzYhW/Qyc6aT8rEyCrvauWSYGZK2ia3o7vd3akF07acHAFpOA==" saltValue="yVW9XmDwTqEnmpSGai0KYg==" spinCount="100000" sqref="D3" name="Range1_1_7_3"/>
    <protectedRange algorithmName="SHA-512" hashValue="ON39YdpmFHfN9f47KpiRvqrKx0V9+erV1CNkpWzYhW/Qyc6aT8rEyCrvauWSYGZK2ia3o7vd3akF07acHAFpOA==" saltValue="yVW9XmDwTqEnmpSGai0KYg==" spinCount="100000" sqref="E3:H3" name="Range1_3_2_3"/>
    <protectedRange algorithmName="SHA-512" hashValue="ON39YdpmFHfN9f47KpiRvqrKx0V9+erV1CNkpWzYhW/Qyc6aT8rEyCrvauWSYGZK2ia3o7vd3akF07acHAFpOA==" saltValue="yVW9XmDwTqEnmpSGai0KYg==" spinCount="100000" sqref="B4:C4" name="Range1"/>
    <protectedRange algorithmName="SHA-512" hashValue="ON39YdpmFHfN9f47KpiRvqrKx0V9+erV1CNkpWzYhW/Qyc6aT8rEyCrvauWSYGZK2ia3o7vd3akF07acHAFpOA==" saltValue="yVW9XmDwTqEnmpSGai0KYg==" spinCount="100000" sqref="D4" name="Range1_1_15"/>
    <protectedRange algorithmName="SHA-512" hashValue="ON39YdpmFHfN9f47KpiRvqrKx0V9+erV1CNkpWzYhW/Qyc6aT8rEyCrvauWSYGZK2ia3o7vd3akF07acHAFpOA==" saltValue="yVW9XmDwTqEnmpSGai0KYg==" spinCount="100000" sqref="E4:J4" name="Range1_3_5"/>
    <protectedRange sqref="E5:J5 B5:C5" name="Range1_8_2"/>
    <protectedRange sqref="D5" name="Range1_1_6_2"/>
  </protectedRanges>
  <conditionalFormatting sqref="E2">
    <cfRule type="top10" dxfId="2410" priority="25" rank="1"/>
  </conditionalFormatting>
  <conditionalFormatting sqref="F2">
    <cfRule type="top10" dxfId="2409" priority="24" rank="1"/>
  </conditionalFormatting>
  <conditionalFormatting sqref="G2">
    <cfRule type="top10" dxfId="2408" priority="23" rank="1"/>
  </conditionalFormatting>
  <conditionalFormatting sqref="H2">
    <cfRule type="top10" dxfId="2407" priority="22" rank="1"/>
  </conditionalFormatting>
  <conditionalFormatting sqref="I2">
    <cfRule type="top10" dxfId="2406" priority="21" rank="1"/>
  </conditionalFormatting>
  <conditionalFormatting sqref="J2">
    <cfRule type="top10" dxfId="2405" priority="20" rank="1"/>
  </conditionalFormatting>
  <conditionalFormatting sqref="F3">
    <cfRule type="top10" dxfId="2404" priority="14" rank="1"/>
  </conditionalFormatting>
  <conditionalFormatting sqref="G3">
    <cfRule type="top10" dxfId="2403" priority="15" rank="1"/>
  </conditionalFormatting>
  <conditionalFormatting sqref="H3">
    <cfRule type="top10" dxfId="2402" priority="16" rank="1"/>
  </conditionalFormatting>
  <conditionalFormatting sqref="I3">
    <cfRule type="top10" dxfId="2401" priority="17" rank="1"/>
  </conditionalFormatting>
  <conditionalFormatting sqref="J3">
    <cfRule type="top10" dxfId="2400" priority="18" rank="1"/>
  </conditionalFormatting>
  <conditionalFormatting sqref="E3">
    <cfRule type="top10" dxfId="2399" priority="19" rank="1"/>
  </conditionalFormatting>
  <conditionalFormatting sqref="E4:J4">
    <cfRule type="cellIs" dxfId="2398" priority="7" operator="greaterThanOrEqual">
      <formula>200</formula>
    </cfRule>
  </conditionalFormatting>
  <conditionalFormatting sqref="F4">
    <cfRule type="top10" dxfId="2397" priority="8" rank="1"/>
  </conditionalFormatting>
  <conditionalFormatting sqref="E4">
    <cfRule type="top10" dxfId="2396" priority="9" rank="1"/>
  </conditionalFormatting>
  <conditionalFormatting sqref="J4">
    <cfRule type="top10" dxfId="2395" priority="10" rank="1"/>
  </conditionalFormatting>
  <conditionalFormatting sqref="G4">
    <cfRule type="top10" dxfId="2394" priority="11" rank="1"/>
  </conditionalFormatting>
  <conditionalFormatting sqref="H4">
    <cfRule type="top10" dxfId="2393" priority="12" rank="1"/>
  </conditionalFormatting>
  <conditionalFormatting sqref="I4">
    <cfRule type="top10" dxfId="2392" priority="13" rank="1"/>
  </conditionalFormatting>
  <conditionalFormatting sqref="E5">
    <cfRule type="top10" dxfId="2391" priority="1" rank="1"/>
  </conditionalFormatting>
  <conditionalFormatting sqref="F5">
    <cfRule type="top10" dxfId="2390" priority="2" rank="1"/>
  </conditionalFormatting>
  <conditionalFormatting sqref="G5">
    <cfRule type="top10" dxfId="2389" priority="3" rank="1"/>
  </conditionalFormatting>
  <conditionalFormatting sqref="H5">
    <cfRule type="top10" dxfId="2388" priority="4" rank="1"/>
  </conditionalFormatting>
  <conditionalFormatting sqref="I5">
    <cfRule type="top10" dxfId="2387" priority="5" rank="1"/>
  </conditionalFormatting>
  <conditionalFormatting sqref="J5">
    <cfRule type="top10" dxfId="2386" priority="6" rank="1"/>
  </conditionalFormatting>
  <hyperlinks>
    <hyperlink ref="Q1" location="'National Rankings'!A1" display="Back to Ranking" xr:uid="{4E13BA94-AB2D-42AD-A5D6-2CA168F6DC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8E02F4-9594-44E3-BA34-B320EAE4C30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09244-FB1D-42F8-A3DB-F223559DD508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142</v>
      </c>
      <c r="C2" s="16">
        <v>44765</v>
      </c>
      <c r="D2" s="17" t="s">
        <v>32</v>
      </c>
      <c r="E2" s="18">
        <v>157</v>
      </c>
      <c r="F2" s="18">
        <v>164</v>
      </c>
      <c r="G2" s="18">
        <v>163</v>
      </c>
      <c r="H2" s="18">
        <v>163</v>
      </c>
      <c r="I2" s="18"/>
      <c r="J2" s="18"/>
      <c r="K2" s="19">
        <v>4</v>
      </c>
      <c r="L2" s="19">
        <v>647</v>
      </c>
      <c r="M2" s="20">
        <v>161.75</v>
      </c>
      <c r="N2" s="21">
        <v>2</v>
      </c>
      <c r="O2" s="22">
        <v>163.75</v>
      </c>
    </row>
    <row r="4" spans="1:17" x14ac:dyDescent="0.3">
      <c r="K4" s="8">
        <f>SUM(K2:K3)</f>
        <v>4</v>
      </c>
      <c r="L4" s="8">
        <f>SUM(L2:L3)</f>
        <v>647</v>
      </c>
      <c r="M4" s="7">
        <f>SUM(L4/K4)</f>
        <v>161.75</v>
      </c>
      <c r="N4" s="8">
        <f>SUM(N2:N3)</f>
        <v>2</v>
      </c>
      <c r="O4" s="12">
        <f>SUM(M4+N4)</f>
        <v>163.75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2_2"/>
    <protectedRange algorithmName="SHA-512" hashValue="ON39YdpmFHfN9f47KpiRvqrKx0V9+erV1CNkpWzYhW/Qyc6aT8rEyCrvauWSYGZK2ia3o7vd3akF07acHAFpOA==" saltValue="yVW9XmDwTqEnmpSGai0KYg==" spinCount="100000" sqref="D2" name="Range1_1_1_1"/>
  </protectedRanges>
  <conditionalFormatting sqref="J2">
    <cfRule type="top10" dxfId="2385" priority="1" rank="1"/>
  </conditionalFormatting>
  <conditionalFormatting sqref="I2">
    <cfRule type="top10" dxfId="2384" priority="2" rank="1"/>
  </conditionalFormatting>
  <conditionalFormatting sqref="H2">
    <cfRule type="top10" dxfId="2383" priority="3" rank="1"/>
  </conditionalFormatting>
  <conditionalFormatting sqref="G2">
    <cfRule type="top10" dxfId="2382" priority="4" rank="1"/>
  </conditionalFormatting>
  <conditionalFormatting sqref="F2">
    <cfRule type="top10" dxfId="2381" priority="5" rank="1"/>
  </conditionalFormatting>
  <conditionalFormatting sqref="E2">
    <cfRule type="top10" dxfId="2380" priority="6" rank="1"/>
  </conditionalFormatting>
  <hyperlinks>
    <hyperlink ref="Q1" location="'National Rankings'!A1" display="Back to Ranking" xr:uid="{461A327F-7303-4179-8B27-6256FAFB63F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25E165-F7E0-4FC1-9A7D-EBCE81DBC2B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69054-5F6E-4BA8-AB33-2EE644F0CD71}">
  <dimension ref="A1:Q10"/>
  <sheetViews>
    <sheetView workbookViewId="0">
      <selection activeCell="A8" sqref="A8:O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24" t="s">
        <v>60</v>
      </c>
      <c r="B2" s="25" t="s">
        <v>119</v>
      </c>
      <c r="C2" s="26">
        <v>44741</v>
      </c>
      <c r="D2" s="27" t="s">
        <v>67</v>
      </c>
      <c r="E2" s="28">
        <v>187.0001</v>
      </c>
      <c r="F2" s="28">
        <v>190</v>
      </c>
      <c r="G2" s="28">
        <v>189</v>
      </c>
      <c r="H2" s="28">
        <v>195</v>
      </c>
      <c r="I2" s="28"/>
      <c r="J2" s="28"/>
      <c r="K2" s="29">
        <v>4</v>
      </c>
      <c r="L2" s="29">
        <v>761.00009999999997</v>
      </c>
      <c r="M2" s="30">
        <v>190.25002499999999</v>
      </c>
      <c r="N2" s="31">
        <v>13</v>
      </c>
      <c r="O2" s="32">
        <v>203.25002499999999</v>
      </c>
    </row>
    <row r="3" spans="1:17" x14ac:dyDescent="0.3">
      <c r="A3" s="14" t="s">
        <v>20</v>
      </c>
      <c r="B3" s="15" t="s">
        <v>119</v>
      </c>
      <c r="C3" s="16">
        <v>44748</v>
      </c>
      <c r="D3" s="17" t="s">
        <v>67</v>
      </c>
      <c r="E3" s="18">
        <v>193</v>
      </c>
      <c r="F3" s="18">
        <v>193</v>
      </c>
      <c r="G3" s="18">
        <v>191</v>
      </c>
      <c r="H3" s="18">
        <v>189</v>
      </c>
      <c r="I3" s="18"/>
      <c r="J3" s="18"/>
      <c r="K3" s="19">
        <v>4</v>
      </c>
      <c r="L3" s="19">
        <v>766</v>
      </c>
      <c r="M3" s="20">
        <v>191.5</v>
      </c>
      <c r="N3" s="21">
        <v>11</v>
      </c>
      <c r="O3" s="22">
        <v>202.5</v>
      </c>
    </row>
    <row r="4" spans="1:17" x14ac:dyDescent="0.3">
      <c r="A4" s="14" t="s">
        <v>20</v>
      </c>
      <c r="B4" s="15" t="s">
        <v>119</v>
      </c>
      <c r="C4" s="16">
        <v>44762</v>
      </c>
      <c r="D4" s="17" t="s">
        <v>67</v>
      </c>
      <c r="E4" s="18">
        <v>189</v>
      </c>
      <c r="F4" s="18">
        <v>187</v>
      </c>
      <c r="G4" s="18">
        <v>191</v>
      </c>
      <c r="H4" s="18">
        <v>194</v>
      </c>
      <c r="I4" s="18"/>
      <c r="J4" s="18"/>
      <c r="K4" s="19">
        <v>4</v>
      </c>
      <c r="L4" s="19">
        <v>761</v>
      </c>
      <c r="M4" s="20">
        <v>190.25</v>
      </c>
      <c r="N4" s="21">
        <v>13</v>
      </c>
      <c r="O4" s="22">
        <v>203.25</v>
      </c>
    </row>
    <row r="5" spans="1:17" x14ac:dyDescent="0.3">
      <c r="A5" s="14" t="s">
        <v>60</v>
      </c>
      <c r="B5" s="15" t="s">
        <v>119</v>
      </c>
      <c r="C5" s="16">
        <v>44783</v>
      </c>
      <c r="D5" s="17" t="s">
        <v>67</v>
      </c>
      <c r="E5" s="18">
        <v>197</v>
      </c>
      <c r="F5" s="18">
        <v>191</v>
      </c>
      <c r="G5" s="18">
        <v>191</v>
      </c>
      <c r="H5" s="18">
        <v>194</v>
      </c>
      <c r="I5" s="18"/>
      <c r="J5" s="18"/>
      <c r="K5" s="19">
        <v>4</v>
      </c>
      <c r="L5" s="19">
        <v>773</v>
      </c>
      <c r="M5" s="20">
        <v>193.25</v>
      </c>
      <c r="N5" s="21">
        <v>4</v>
      </c>
      <c r="O5" s="22">
        <v>197.25</v>
      </c>
    </row>
    <row r="6" spans="1:17" x14ac:dyDescent="0.3">
      <c r="A6" s="14" t="s">
        <v>60</v>
      </c>
      <c r="B6" s="96" t="s">
        <v>119</v>
      </c>
      <c r="C6" s="16">
        <v>44793</v>
      </c>
      <c r="D6" s="17" t="s">
        <v>67</v>
      </c>
      <c r="E6" s="18">
        <v>194</v>
      </c>
      <c r="F6" s="18">
        <v>190</v>
      </c>
      <c r="G6" s="18">
        <v>192</v>
      </c>
      <c r="H6" s="18">
        <v>188</v>
      </c>
      <c r="I6" s="18">
        <v>191</v>
      </c>
      <c r="J6" s="18">
        <v>192</v>
      </c>
      <c r="K6" s="19">
        <v>6</v>
      </c>
      <c r="L6" s="19">
        <v>1147</v>
      </c>
      <c r="M6" s="20">
        <v>191.16666666666666</v>
      </c>
      <c r="N6" s="21">
        <v>6</v>
      </c>
      <c r="O6" s="22">
        <v>197.16666666666666</v>
      </c>
    </row>
    <row r="7" spans="1:17" x14ac:dyDescent="0.3">
      <c r="A7" s="14" t="s">
        <v>60</v>
      </c>
      <c r="B7" s="15" t="s">
        <v>119</v>
      </c>
      <c r="C7" s="16">
        <v>44804</v>
      </c>
      <c r="D7" s="17" t="s">
        <v>67</v>
      </c>
      <c r="E7" s="18">
        <v>191</v>
      </c>
      <c r="F7" s="18">
        <v>192</v>
      </c>
      <c r="G7" s="18">
        <v>192</v>
      </c>
      <c r="H7" s="18">
        <v>190</v>
      </c>
      <c r="I7" s="18"/>
      <c r="J7" s="18"/>
      <c r="K7" s="19">
        <v>4</v>
      </c>
      <c r="L7" s="19">
        <v>765</v>
      </c>
      <c r="M7" s="20">
        <v>191.25</v>
      </c>
      <c r="N7" s="21">
        <v>5</v>
      </c>
      <c r="O7" s="22">
        <v>196.25</v>
      </c>
    </row>
    <row r="8" spans="1:17" x14ac:dyDescent="0.3">
      <c r="A8" s="14" t="s">
        <v>20</v>
      </c>
      <c r="B8" s="15" t="s">
        <v>119</v>
      </c>
      <c r="C8" s="16">
        <v>44815</v>
      </c>
      <c r="D8" s="17" t="s">
        <v>69</v>
      </c>
      <c r="E8" s="18">
        <v>193</v>
      </c>
      <c r="F8" s="18">
        <v>185</v>
      </c>
      <c r="G8" s="18">
        <v>187</v>
      </c>
      <c r="H8" s="18">
        <v>189</v>
      </c>
      <c r="I8" s="18">
        <v>191</v>
      </c>
      <c r="J8" s="18">
        <v>187</v>
      </c>
      <c r="K8" s="19">
        <v>6</v>
      </c>
      <c r="L8" s="19">
        <v>1132</v>
      </c>
      <c r="M8" s="20">
        <v>188.66666666666666</v>
      </c>
      <c r="N8" s="21">
        <v>8</v>
      </c>
      <c r="O8" s="22">
        <v>196.66666666666666</v>
      </c>
    </row>
    <row r="10" spans="1:17" x14ac:dyDescent="0.3">
      <c r="K10" s="8">
        <f>SUM(K2:K9)</f>
        <v>32</v>
      </c>
      <c r="L10" s="8">
        <f>SUM(L2:L9)</f>
        <v>6105.0001000000002</v>
      </c>
      <c r="M10" s="7">
        <f>SUM(L10/K10)</f>
        <v>190.78125312500001</v>
      </c>
      <c r="N10" s="8">
        <f>SUM(N2:N9)</f>
        <v>60</v>
      </c>
      <c r="O10" s="12">
        <f>SUM(M10+N10)</f>
        <v>250.78125312500001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_1_1"/>
    <protectedRange algorithmName="SHA-512" hashValue="ON39YdpmFHfN9f47KpiRvqrKx0V9+erV1CNkpWzYhW/Qyc6aT8rEyCrvauWSYGZK2ia3o7vd3akF07acHAFpOA==" saltValue="yVW9XmDwTqEnmpSGai0KYg==" spinCount="100000" sqref="D2" name="Range1_1_3_1_1_1"/>
    <protectedRange algorithmName="SHA-512" hashValue="ON39YdpmFHfN9f47KpiRvqrKx0V9+erV1CNkpWzYhW/Qyc6aT8rEyCrvauWSYGZK2ia3o7vd3akF07acHAFpOA==" saltValue="yVW9XmDwTqEnmpSGai0KYg==" spinCount="100000" sqref="B3:C3 E3:J3" name="Range1_8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4:J4 B4:C4" name="Range1_4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I5:J5 B5:C5" name="Range1_24"/>
    <protectedRange algorithmName="SHA-512" hashValue="ON39YdpmFHfN9f47KpiRvqrKx0V9+erV1CNkpWzYhW/Qyc6aT8rEyCrvauWSYGZK2ia3o7vd3akF07acHAFpOA==" saltValue="yVW9XmDwTqEnmpSGai0KYg==" spinCount="100000" sqref="D5" name="Range1_1_15"/>
    <protectedRange algorithmName="SHA-512" hashValue="ON39YdpmFHfN9f47KpiRvqrKx0V9+erV1CNkpWzYhW/Qyc6aT8rEyCrvauWSYGZK2ia3o7vd3akF07acHAFpOA==" saltValue="yVW9XmDwTqEnmpSGai0KYg==" spinCount="100000" sqref="E5:H5" name="Range1_3_5"/>
    <protectedRange algorithmName="SHA-512" hashValue="ON39YdpmFHfN9f47KpiRvqrKx0V9+erV1CNkpWzYhW/Qyc6aT8rEyCrvauWSYGZK2ia3o7vd3akF07acHAFpOA==" saltValue="yVW9XmDwTqEnmpSGai0KYg==" spinCount="100000" sqref="B6:C6 E6:J6" name="Range1_2_1_1"/>
    <protectedRange algorithmName="SHA-512" hashValue="ON39YdpmFHfN9f47KpiRvqrKx0V9+erV1CNkpWzYhW/Qyc6aT8rEyCrvauWSYGZK2ia3o7vd3akF07acHAFpOA==" saltValue="yVW9XmDwTqEnmpSGai0KYg==" spinCount="100000" sqref="D6" name="Range1_1_3_1_1"/>
    <protectedRange algorithmName="SHA-512" hashValue="ON39YdpmFHfN9f47KpiRvqrKx0V9+erV1CNkpWzYhW/Qyc6aT8rEyCrvauWSYGZK2ia3o7vd3akF07acHAFpOA==" saltValue="yVW9XmDwTqEnmpSGai0KYg==" spinCount="100000" sqref="B7:C7" name="Range1"/>
    <protectedRange algorithmName="SHA-512" hashValue="ON39YdpmFHfN9f47KpiRvqrKx0V9+erV1CNkpWzYhW/Qyc6aT8rEyCrvauWSYGZK2ia3o7vd3akF07acHAFpOA==" saltValue="yVW9XmDwTqEnmpSGai0KYg==" spinCount="100000" sqref="D7" name="Range1_1_15_1"/>
    <protectedRange algorithmName="SHA-512" hashValue="ON39YdpmFHfN9f47KpiRvqrKx0V9+erV1CNkpWzYhW/Qyc6aT8rEyCrvauWSYGZK2ia3o7vd3akF07acHAFpOA==" saltValue="yVW9XmDwTqEnmpSGai0KYg==" spinCount="100000" sqref="E7:J7" name="Range1_3_5_1"/>
    <protectedRange algorithmName="SHA-512" hashValue="ON39YdpmFHfN9f47KpiRvqrKx0V9+erV1CNkpWzYhW/Qyc6aT8rEyCrvauWSYGZK2ia3o7vd3akF07acHAFpOA==" saltValue="yVW9XmDwTqEnmpSGai0KYg==" spinCount="100000" sqref="B8:C8 I8:J8" name="Range1_9_3"/>
    <protectedRange algorithmName="SHA-512" hashValue="ON39YdpmFHfN9f47KpiRvqrKx0V9+erV1CNkpWzYhW/Qyc6aT8rEyCrvauWSYGZK2ia3o7vd3akF07acHAFpOA==" saltValue="yVW9XmDwTqEnmpSGai0KYg==" spinCount="100000" sqref="D8" name="Range1_1_6_4"/>
    <protectedRange algorithmName="SHA-512" hashValue="ON39YdpmFHfN9f47KpiRvqrKx0V9+erV1CNkpWzYhW/Qyc6aT8rEyCrvauWSYGZK2ia3o7vd3akF07acHAFpOA==" saltValue="yVW9XmDwTqEnmpSGai0KYg==" spinCount="100000" sqref="E8:H8" name="Range1_3_3_3"/>
  </protectedRanges>
  <conditionalFormatting sqref="E2">
    <cfRule type="top10" dxfId="2379" priority="47" rank="1"/>
  </conditionalFormatting>
  <conditionalFormatting sqref="F2">
    <cfRule type="top10" dxfId="2378" priority="46" rank="1"/>
  </conditionalFormatting>
  <conditionalFormatting sqref="G2">
    <cfRule type="top10" dxfId="2377" priority="45" rank="1"/>
  </conditionalFormatting>
  <conditionalFormatting sqref="H2">
    <cfRule type="top10" dxfId="2376" priority="44" rank="1"/>
  </conditionalFormatting>
  <conditionalFormatting sqref="I2">
    <cfRule type="top10" dxfId="2375" priority="43" rank="1"/>
  </conditionalFormatting>
  <conditionalFormatting sqref="J2">
    <cfRule type="top10" dxfId="2374" priority="42" rank="1"/>
  </conditionalFormatting>
  <conditionalFormatting sqref="I3">
    <cfRule type="top10" dxfId="2373" priority="36" rank="1"/>
  </conditionalFormatting>
  <conditionalFormatting sqref="H3">
    <cfRule type="top10" dxfId="2372" priority="37" rank="1"/>
  </conditionalFormatting>
  <conditionalFormatting sqref="G3">
    <cfRule type="top10" dxfId="2371" priority="38" rank="1"/>
  </conditionalFormatting>
  <conditionalFormatting sqref="F3">
    <cfRule type="top10" dxfId="2370" priority="39" rank="1"/>
  </conditionalFormatting>
  <conditionalFormatting sqref="E3">
    <cfRule type="top10" dxfId="2369" priority="40" rank="1"/>
  </conditionalFormatting>
  <conditionalFormatting sqref="J3">
    <cfRule type="top10" dxfId="2368" priority="41" rank="1"/>
  </conditionalFormatting>
  <conditionalFormatting sqref="E3:J3">
    <cfRule type="cellIs" dxfId="2367" priority="35" operator="equal">
      <formula>200</formula>
    </cfRule>
  </conditionalFormatting>
  <conditionalFormatting sqref="E4:J4">
    <cfRule type="cellIs" dxfId="2366" priority="34" operator="equal">
      <formula>200</formula>
    </cfRule>
  </conditionalFormatting>
  <conditionalFormatting sqref="F4">
    <cfRule type="top10" dxfId="2365" priority="28" rank="1"/>
  </conditionalFormatting>
  <conditionalFormatting sqref="G4">
    <cfRule type="top10" dxfId="2364" priority="29" rank="1"/>
  </conditionalFormatting>
  <conditionalFormatting sqref="H4">
    <cfRule type="top10" dxfId="2363" priority="30" rank="1"/>
  </conditionalFormatting>
  <conditionalFormatting sqref="I4">
    <cfRule type="top10" dxfId="2362" priority="31" rank="1"/>
  </conditionalFormatting>
  <conditionalFormatting sqref="J4">
    <cfRule type="top10" dxfId="2361" priority="32" rank="1"/>
  </conditionalFormatting>
  <conditionalFormatting sqref="E4">
    <cfRule type="top10" dxfId="2360" priority="33" rank="1"/>
  </conditionalFormatting>
  <conditionalFormatting sqref="F5">
    <cfRule type="top10" dxfId="2359" priority="25" rank="1"/>
  </conditionalFormatting>
  <conditionalFormatting sqref="I5">
    <cfRule type="top10" dxfId="2358" priority="22" rank="1"/>
    <cfRule type="top10" dxfId="2357" priority="27" rank="1"/>
  </conditionalFormatting>
  <conditionalFormatting sqref="E5">
    <cfRule type="top10" dxfId="2356" priority="26" rank="1"/>
  </conditionalFormatting>
  <conditionalFormatting sqref="G5">
    <cfRule type="top10" dxfId="2355" priority="24" rank="1"/>
  </conditionalFormatting>
  <conditionalFormatting sqref="H5">
    <cfRule type="top10" dxfId="2354" priority="23" rank="1"/>
  </conditionalFormatting>
  <conditionalFormatting sqref="J5">
    <cfRule type="top10" dxfId="2353" priority="21" rank="1"/>
  </conditionalFormatting>
  <conditionalFormatting sqref="E5:J5">
    <cfRule type="cellIs" dxfId="2352" priority="20" operator="greaterThanOrEqual">
      <formula>200</formula>
    </cfRule>
  </conditionalFormatting>
  <conditionalFormatting sqref="E6">
    <cfRule type="top10" dxfId="2351" priority="14" rank="1"/>
  </conditionalFormatting>
  <conditionalFormatting sqref="F6">
    <cfRule type="top10" dxfId="2350" priority="15" rank="1"/>
  </conditionalFormatting>
  <conditionalFormatting sqref="G6">
    <cfRule type="top10" dxfId="2349" priority="16" rank="1"/>
  </conditionalFormatting>
  <conditionalFormatting sqref="H6">
    <cfRule type="top10" dxfId="2348" priority="17" rank="1"/>
  </conditionalFormatting>
  <conditionalFormatting sqref="I6">
    <cfRule type="top10" dxfId="2347" priority="18" rank="1"/>
  </conditionalFormatting>
  <conditionalFormatting sqref="J6">
    <cfRule type="top10" dxfId="2346" priority="19" rank="1"/>
  </conditionalFormatting>
  <conditionalFormatting sqref="E7:J7">
    <cfRule type="cellIs" dxfId="2345" priority="7" operator="greaterThanOrEqual">
      <formula>200</formula>
    </cfRule>
  </conditionalFormatting>
  <conditionalFormatting sqref="F7">
    <cfRule type="top10" dxfId="2344" priority="8" rank="1"/>
  </conditionalFormatting>
  <conditionalFormatting sqref="E7">
    <cfRule type="top10" dxfId="2343" priority="9" rank="1"/>
  </conditionalFormatting>
  <conditionalFormatting sqref="J7">
    <cfRule type="top10" dxfId="2342" priority="10" rank="1"/>
  </conditionalFormatting>
  <conditionalFormatting sqref="G7">
    <cfRule type="top10" dxfId="2341" priority="11" rank="1"/>
  </conditionalFormatting>
  <conditionalFormatting sqref="H7">
    <cfRule type="top10" dxfId="2340" priority="12" rank="1"/>
  </conditionalFormatting>
  <conditionalFormatting sqref="I7">
    <cfRule type="top10" dxfId="2339" priority="13" rank="1"/>
  </conditionalFormatting>
  <conditionalFormatting sqref="I8">
    <cfRule type="top10" dxfId="2338" priority="2" rank="1"/>
  </conditionalFormatting>
  <conditionalFormatting sqref="E8">
    <cfRule type="top10" dxfId="2337" priority="6" rank="1"/>
  </conditionalFormatting>
  <conditionalFormatting sqref="G8">
    <cfRule type="top10" dxfId="2336" priority="4" rank="1"/>
  </conditionalFormatting>
  <conditionalFormatting sqref="H8">
    <cfRule type="top10" dxfId="2335" priority="3" rank="1"/>
  </conditionalFormatting>
  <conditionalFormatting sqref="J8">
    <cfRule type="top10" dxfId="2334" priority="1" rank="1"/>
  </conditionalFormatting>
  <conditionalFormatting sqref="F8">
    <cfRule type="top10" dxfId="2333" priority="5" rank="1"/>
  </conditionalFormatting>
  <hyperlinks>
    <hyperlink ref="Q1" location="'National Rankings'!A1" display="Back to Ranking" xr:uid="{A840ACEA-62D5-42B5-B85E-EB6245882D5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D5C428-8962-4503-9812-4734D91FF8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2CCF7-8470-41A3-942F-DDC2802941F7}">
  <sheetPr codeName="Sheet12"/>
  <dimension ref="A1:Q7"/>
  <sheetViews>
    <sheetView workbookViewId="0">
      <selection activeCell="A7" sqref="A7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48" t="s">
        <v>60</v>
      </c>
      <c r="B2" s="49" t="s">
        <v>105</v>
      </c>
      <c r="C2" s="50">
        <v>44702</v>
      </c>
      <c r="D2" s="51" t="s">
        <v>106</v>
      </c>
      <c r="E2" s="52">
        <v>190</v>
      </c>
      <c r="F2" s="52">
        <v>195</v>
      </c>
      <c r="G2" s="52">
        <v>184</v>
      </c>
      <c r="H2" s="52">
        <v>191</v>
      </c>
      <c r="I2" s="52"/>
      <c r="J2" s="52"/>
      <c r="K2" s="53">
        <v>4</v>
      </c>
      <c r="L2" s="53">
        <v>760</v>
      </c>
      <c r="M2" s="54">
        <v>190</v>
      </c>
      <c r="N2" s="55">
        <v>6</v>
      </c>
      <c r="O2" s="56">
        <v>196</v>
      </c>
    </row>
    <row r="3" spans="1:17" x14ac:dyDescent="0.3">
      <c r="A3" s="24" t="s">
        <v>60</v>
      </c>
      <c r="B3" s="25" t="s">
        <v>105</v>
      </c>
      <c r="C3" s="26">
        <v>44730</v>
      </c>
      <c r="D3" s="27" t="s">
        <v>106</v>
      </c>
      <c r="E3" s="28">
        <v>191</v>
      </c>
      <c r="F3" s="28">
        <v>190</v>
      </c>
      <c r="G3" s="28">
        <v>186</v>
      </c>
      <c r="H3" s="28">
        <v>186</v>
      </c>
      <c r="I3" s="28">
        <v>189</v>
      </c>
      <c r="J3" s="28">
        <v>190</v>
      </c>
      <c r="K3" s="29">
        <v>6</v>
      </c>
      <c r="L3" s="29">
        <v>1132</v>
      </c>
      <c r="M3" s="30">
        <v>188.66666666666666</v>
      </c>
      <c r="N3" s="31">
        <v>20</v>
      </c>
      <c r="O3" s="32">
        <v>208.66666666666666</v>
      </c>
    </row>
    <row r="4" spans="1:17" x14ac:dyDescent="0.3">
      <c r="A4" s="14" t="s">
        <v>20</v>
      </c>
      <c r="B4" s="15" t="s">
        <v>105</v>
      </c>
      <c r="C4" s="16">
        <v>44758</v>
      </c>
      <c r="D4" s="17" t="s">
        <v>106</v>
      </c>
      <c r="E4" s="18">
        <v>189</v>
      </c>
      <c r="F4" s="18">
        <v>192</v>
      </c>
      <c r="G4" s="18">
        <v>188</v>
      </c>
      <c r="H4" s="18">
        <v>193.01</v>
      </c>
      <c r="I4" s="18"/>
      <c r="J4" s="18"/>
      <c r="K4" s="19">
        <v>4</v>
      </c>
      <c r="L4" s="19">
        <v>762.01</v>
      </c>
      <c r="M4" s="20">
        <v>190.5025</v>
      </c>
      <c r="N4" s="21">
        <v>5</v>
      </c>
      <c r="O4" s="22">
        <v>195.5025</v>
      </c>
    </row>
    <row r="5" spans="1:17" x14ac:dyDescent="0.3">
      <c r="A5" s="14" t="s">
        <v>60</v>
      </c>
      <c r="B5" s="96" t="s">
        <v>105</v>
      </c>
      <c r="C5" s="16">
        <v>44793</v>
      </c>
      <c r="D5" s="17" t="s">
        <v>106</v>
      </c>
      <c r="E5" s="18">
        <v>194</v>
      </c>
      <c r="F5" s="18">
        <v>191</v>
      </c>
      <c r="G5" s="18">
        <v>194</v>
      </c>
      <c r="H5" s="18">
        <v>190</v>
      </c>
      <c r="I5" s="18">
        <v>189</v>
      </c>
      <c r="J5" s="18">
        <v>192</v>
      </c>
      <c r="K5" s="19">
        <v>6</v>
      </c>
      <c r="L5" s="19">
        <v>1150</v>
      </c>
      <c r="M5" s="20">
        <v>191.66666666666666</v>
      </c>
      <c r="N5" s="21">
        <v>8</v>
      </c>
      <c r="O5" s="22">
        <v>199.66666666666666</v>
      </c>
    </row>
    <row r="7" spans="1:17" x14ac:dyDescent="0.3">
      <c r="K7" s="8">
        <f>SUM(K2:K6)</f>
        <v>20</v>
      </c>
      <c r="L7" s="8">
        <f>SUM(L2:L6)</f>
        <v>3804.01</v>
      </c>
      <c r="M7" s="7">
        <f>SUM(L7/K7)</f>
        <v>190.20050000000001</v>
      </c>
      <c r="N7" s="8">
        <f>SUM(N2:N6)</f>
        <v>39</v>
      </c>
      <c r="O7" s="12">
        <f>SUM(M7+N7)</f>
        <v>229.20050000000001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7_4"/>
    <protectedRange algorithmName="SHA-512" hashValue="ON39YdpmFHfN9f47KpiRvqrKx0V9+erV1CNkpWzYhW/Qyc6aT8rEyCrvauWSYGZK2ia3o7vd3akF07acHAFpOA==" saltValue="yVW9XmDwTqEnmpSGai0KYg==" spinCount="100000" sqref="D2" name="Range1_1_5_4"/>
    <protectedRange algorithmName="SHA-512" hashValue="ON39YdpmFHfN9f47KpiRvqrKx0V9+erV1CNkpWzYhW/Qyc6aT8rEyCrvauWSYGZK2ia3o7vd3akF07acHAFpOA==" saltValue="yVW9XmDwTqEnmpSGai0KYg==" spinCount="100000" sqref="B3:C3 E3:J3" name="Range1_2_1_1"/>
    <protectedRange algorithmName="SHA-512" hashValue="ON39YdpmFHfN9f47KpiRvqrKx0V9+erV1CNkpWzYhW/Qyc6aT8rEyCrvauWSYGZK2ia3o7vd3akF07acHAFpOA==" saltValue="yVW9XmDwTqEnmpSGai0KYg==" spinCount="100000" sqref="D3" name="Range1_1_3_1_1"/>
    <protectedRange algorithmName="SHA-512" hashValue="ON39YdpmFHfN9f47KpiRvqrKx0V9+erV1CNkpWzYhW/Qyc6aT8rEyCrvauWSYGZK2ia3o7vd3akF07acHAFpOA==" saltValue="yVW9XmDwTqEnmpSGai0KYg==" spinCount="100000" sqref="E4:J4 B4:C4" name="Range1_2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5:J5 B5:C5" name="Range1_2_1_1_1"/>
    <protectedRange algorithmName="SHA-512" hashValue="ON39YdpmFHfN9f47KpiRvqrKx0V9+erV1CNkpWzYhW/Qyc6aT8rEyCrvauWSYGZK2ia3o7vd3akF07acHAFpOA==" saltValue="yVW9XmDwTqEnmpSGai0KYg==" spinCount="100000" sqref="D5" name="Range1_1_3_1_1_1"/>
  </protectedRanges>
  <conditionalFormatting sqref="J2">
    <cfRule type="top10" dxfId="2332" priority="19" rank="1"/>
  </conditionalFormatting>
  <conditionalFormatting sqref="I2">
    <cfRule type="top10" dxfId="2331" priority="20" rank="1"/>
  </conditionalFormatting>
  <conditionalFormatting sqref="H2">
    <cfRule type="top10" dxfId="2330" priority="21" rank="1"/>
  </conditionalFormatting>
  <conditionalFormatting sqref="G2">
    <cfRule type="top10" dxfId="2329" priority="22" rank="1"/>
  </conditionalFormatting>
  <conditionalFormatting sqref="F2">
    <cfRule type="top10" dxfId="2328" priority="23" rank="1"/>
  </conditionalFormatting>
  <conditionalFormatting sqref="E2">
    <cfRule type="top10" dxfId="2327" priority="24" rank="1"/>
  </conditionalFormatting>
  <conditionalFormatting sqref="E3">
    <cfRule type="top10" dxfId="2326" priority="18" rank="1"/>
  </conditionalFormatting>
  <conditionalFormatting sqref="F3">
    <cfRule type="top10" dxfId="2325" priority="17" rank="1"/>
  </conditionalFormatting>
  <conditionalFormatting sqref="G3">
    <cfRule type="top10" dxfId="2324" priority="16" rank="1"/>
  </conditionalFormatting>
  <conditionalFormatting sqref="H3">
    <cfRule type="top10" dxfId="2323" priority="15" rank="1"/>
  </conditionalFormatting>
  <conditionalFormatting sqref="I3">
    <cfRule type="top10" dxfId="2322" priority="14" rank="1"/>
  </conditionalFormatting>
  <conditionalFormatting sqref="J3">
    <cfRule type="top10" dxfId="2321" priority="13" rank="1"/>
  </conditionalFormatting>
  <conditionalFormatting sqref="J4">
    <cfRule type="top10" dxfId="2320" priority="7" rank="1"/>
  </conditionalFormatting>
  <conditionalFormatting sqref="I4">
    <cfRule type="top10" dxfId="2319" priority="8" rank="1"/>
  </conditionalFormatting>
  <conditionalFormatting sqref="H4">
    <cfRule type="top10" dxfId="2318" priority="9" rank="1"/>
  </conditionalFormatting>
  <conditionalFormatting sqref="G4">
    <cfRule type="top10" dxfId="2317" priority="10" rank="1"/>
  </conditionalFormatting>
  <conditionalFormatting sqref="F4">
    <cfRule type="top10" dxfId="2316" priority="11" rank="1"/>
  </conditionalFormatting>
  <conditionalFormatting sqref="E4">
    <cfRule type="top10" dxfId="2315" priority="12" rank="1"/>
  </conditionalFormatting>
  <conditionalFormatting sqref="E5">
    <cfRule type="top10" dxfId="2314" priority="1" rank="1"/>
  </conditionalFormatting>
  <conditionalFormatting sqref="F5">
    <cfRule type="top10" dxfId="2313" priority="2" rank="1"/>
  </conditionalFormatting>
  <conditionalFormatting sqref="G5">
    <cfRule type="top10" dxfId="2312" priority="3" rank="1"/>
  </conditionalFormatting>
  <conditionalFormatting sqref="H5">
    <cfRule type="top10" dxfId="2311" priority="4" rank="1"/>
  </conditionalFormatting>
  <conditionalFormatting sqref="I5">
    <cfRule type="top10" dxfId="2310" priority="5" rank="1"/>
  </conditionalFormatting>
  <conditionalFormatting sqref="J5">
    <cfRule type="top10" dxfId="2309" priority="6" rank="1"/>
  </conditionalFormatting>
  <hyperlinks>
    <hyperlink ref="Q1" location="'National Rankings'!A1" display="Back to Ranking" xr:uid="{71ED868E-5409-4D0F-9D3C-8B253F35F46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0278CBF-08EB-4DF5-BE0A-2D0F2F72B4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C1FD6-AD33-4E95-9FEF-15EEA1B6D470}">
  <dimension ref="A1:Q4"/>
  <sheetViews>
    <sheetView workbookViewId="0">
      <selection activeCell="B2" sqref="B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143</v>
      </c>
      <c r="C2" s="16">
        <v>44772</v>
      </c>
      <c r="D2" s="17" t="s">
        <v>32</v>
      </c>
      <c r="E2" s="18">
        <v>163</v>
      </c>
      <c r="F2" s="18">
        <v>151</v>
      </c>
      <c r="G2" s="18">
        <v>157</v>
      </c>
      <c r="H2" s="18">
        <v>164</v>
      </c>
      <c r="I2" s="18">
        <v>158</v>
      </c>
      <c r="J2" s="18">
        <v>162</v>
      </c>
      <c r="K2" s="19">
        <v>6</v>
      </c>
      <c r="L2" s="19">
        <v>955</v>
      </c>
      <c r="M2" s="20">
        <v>159.16666666666666</v>
      </c>
      <c r="N2" s="21">
        <v>4</v>
      </c>
      <c r="O2" s="22">
        <v>163.16666666666666</v>
      </c>
    </row>
    <row r="4" spans="1:17" x14ac:dyDescent="0.3">
      <c r="K4" s="8">
        <f>SUM(K2:K3)</f>
        <v>6</v>
      </c>
      <c r="L4" s="8">
        <f>SUM(L2:L3)</f>
        <v>955</v>
      </c>
      <c r="M4" s="7">
        <f>SUM(L4/K4)</f>
        <v>159.16666666666666</v>
      </c>
      <c r="N4" s="8">
        <f>SUM(N2:N3)</f>
        <v>4</v>
      </c>
      <c r="O4" s="12">
        <f>SUM(M4+N4)</f>
        <v>163.16666666666666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_1"/>
    <protectedRange algorithmName="SHA-512" hashValue="ON39YdpmFHfN9f47KpiRvqrKx0V9+erV1CNkpWzYhW/Qyc6aT8rEyCrvauWSYGZK2ia3o7vd3akF07acHAFpOA==" saltValue="yVW9XmDwTqEnmpSGai0KYg==" spinCount="100000" sqref="D2" name="Range1_1_3_1_2"/>
  </protectedRanges>
  <conditionalFormatting sqref="I2">
    <cfRule type="top10" dxfId="2308" priority="1" rank="1"/>
  </conditionalFormatting>
  <conditionalFormatting sqref="H2">
    <cfRule type="top10" dxfId="2307" priority="2" rank="1"/>
  </conditionalFormatting>
  <conditionalFormatting sqref="J2">
    <cfRule type="top10" dxfId="2306" priority="3" rank="1"/>
  </conditionalFormatting>
  <conditionalFormatting sqref="G2">
    <cfRule type="top10" dxfId="2305" priority="4" rank="1"/>
  </conditionalFormatting>
  <conditionalFormatting sqref="F2">
    <cfRule type="top10" dxfId="2304" priority="5" rank="1"/>
  </conditionalFormatting>
  <conditionalFormatting sqref="E2">
    <cfRule type="top10" dxfId="2303" priority="6" rank="1"/>
  </conditionalFormatting>
  <hyperlinks>
    <hyperlink ref="Q1" location="'National Rankings'!A1" display="Back to Ranking" xr:uid="{B07240FB-E134-4691-9ED0-C006CBB58C1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794CA6-DC15-41FE-BA24-A632CB7C1A3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CA6F6-CD8D-497B-953B-DB1104EBE24A}">
  <dimension ref="A1:Q4"/>
  <sheetViews>
    <sheetView workbookViewId="0">
      <selection activeCell="B28" sqref="B2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60</v>
      </c>
      <c r="B2" s="15" t="s">
        <v>157</v>
      </c>
      <c r="C2" s="16">
        <v>44796</v>
      </c>
      <c r="D2" s="17" t="s">
        <v>158</v>
      </c>
      <c r="E2" s="18">
        <v>185</v>
      </c>
      <c r="F2" s="18">
        <v>179</v>
      </c>
      <c r="G2" s="18">
        <v>190</v>
      </c>
      <c r="H2" s="18"/>
      <c r="I2" s="18"/>
      <c r="J2" s="18"/>
      <c r="K2" s="19">
        <v>3</v>
      </c>
      <c r="L2" s="19">
        <v>554</v>
      </c>
      <c r="M2" s="20">
        <v>184.66666666666666</v>
      </c>
      <c r="N2" s="21">
        <v>3</v>
      </c>
      <c r="O2" s="22">
        <v>187.66666666666666</v>
      </c>
    </row>
    <row r="4" spans="1:17" x14ac:dyDescent="0.3">
      <c r="K4" s="8">
        <f>SUM(K2:K3)</f>
        <v>3</v>
      </c>
      <c r="L4" s="8">
        <f>SUM(L2:L3)</f>
        <v>554</v>
      </c>
      <c r="M4" s="7">
        <f>SUM(L4/K4)</f>
        <v>184.66666666666666</v>
      </c>
      <c r="N4" s="8">
        <f>SUM(N2:N3)</f>
        <v>3</v>
      </c>
      <c r="O4" s="12">
        <f>SUM(M4+N4)</f>
        <v>187.66666666666666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"/>
    <protectedRange algorithmName="SHA-512" hashValue="ON39YdpmFHfN9f47KpiRvqrKx0V9+erV1CNkpWzYhW/Qyc6aT8rEyCrvauWSYGZK2ia3o7vd3akF07acHAFpOA==" saltValue="yVW9XmDwTqEnmpSGai0KYg==" spinCount="100000" sqref="D2" name="Range1_1_15_1"/>
    <protectedRange algorithmName="SHA-512" hashValue="ON39YdpmFHfN9f47KpiRvqrKx0V9+erV1CNkpWzYhW/Qyc6aT8rEyCrvauWSYGZK2ia3o7vd3akF07acHAFpOA==" saltValue="yVW9XmDwTqEnmpSGai0KYg==" spinCount="100000" sqref="E2:J2" name="Range1_3_5_1"/>
  </protectedRanges>
  <conditionalFormatting sqref="E2:J2">
    <cfRule type="cellIs" dxfId="2302" priority="1" operator="greaterThanOrEqual">
      <formula>200</formula>
    </cfRule>
  </conditionalFormatting>
  <conditionalFormatting sqref="F2">
    <cfRule type="top10" dxfId="2301" priority="2" rank="1"/>
  </conditionalFormatting>
  <conditionalFormatting sqref="E2">
    <cfRule type="top10" dxfId="2300" priority="3" rank="1"/>
  </conditionalFormatting>
  <conditionalFormatting sqref="J2">
    <cfRule type="top10" dxfId="2299" priority="4" rank="1"/>
  </conditionalFormatting>
  <conditionalFormatting sqref="G2">
    <cfRule type="top10" dxfId="2298" priority="5" rank="1"/>
  </conditionalFormatting>
  <conditionalFormatting sqref="H2">
    <cfRule type="top10" dxfId="2297" priority="6" rank="1"/>
  </conditionalFormatting>
  <conditionalFormatting sqref="I2">
    <cfRule type="top10" dxfId="2296" priority="7" rank="1"/>
  </conditionalFormatting>
  <hyperlinks>
    <hyperlink ref="Q1" location="'National Rankings'!A1" display="Back to Ranking" xr:uid="{63FC7D6B-4243-49CA-B466-16225934539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F53DAB-C3B8-4343-99E6-E48079AA064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89C21-6779-4D47-A678-0AFE94AB80E8}">
  <sheetPr codeName="Sheet96"/>
  <dimension ref="A1:Q8"/>
  <sheetViews>
    <sheetView workbookViewId="0">
      <selection activeCell="A6" sqref="A6:O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76</v>
      </c>
      <c r="C2" s="16">
        <v>44661</v>
      </c>
      <c r="D2" s="17" t="s">
        <v>66</v>
      </c>
      <c r="E2" s="18">
        <v>192</v>
      </c>
      <c r="F2" s="18">
        <v>185</v>
      </c>
      <c r="G2" s="18">
        <v>183</v>
      </c>
      <c r="H2" s="18">
        <v>188</v>
      </c>
      <c r="I2" s="18"/>
      <c r="J2" s="18"/>
      <c r="K2" s="19">
        <v>4</v>
      </c>
      <c r="L2" s="19">
        <v>748</v>
      </c>
      <c r="M2" s="20">
        <v>187</v>
      </c>
      <c r="N2" s="21">
        <v>11</v>
      </c>
      <c r="O2" s="22">
        <v>198</v>
      </c>
    </row>
    <row r="3" spans="1:17" x14ac:dyDescent="0.3">
      <c r="A3" s="14" t="s">
        <v>20</v>
      </c>
      <c r="B3" s="15" t="s">
        <v>76</v>
      </c>
      <c r="C3" s="16">
        <v>44689</v>
      </c>
      <c r="D3" s="17" t="s">
        <v>66</v>
      </c>
      <c r="E3" s="18">
        <v>181.1</v>
      </c>
      <c r="F3" s="18">
        <v>185</v>
      </c>
      <c r="G3" s="18">
        <v>187</v>
      </c>
      <c r="H3" s="18">
        <v>182</v>
      </c>
      <c r="I3" s="18"/>
      <c r="J3" s="18"/>
      <c r="K3" s="19">
        <v>4</v>
      </c>
      <c r="L3" s="19">
        <v>735.1</v>
      </c>
      <c r="M3" s="20">
        <v>183.77500000000001</v>
      </c>
      <c r="N3" s="21">
        <v>6</v>
      </c>
      <c r="O3" s="22">
        <v>189.77500000000001</v>
      </c>
    </row>
    <row r="4" spans="1:17" x14ac:dyDescent="0.3">
      <c r="A4" s="14" t="s">
        <v>20</v>
      </c>
      <c r="B4" s="15" t="s">
        <v>76</v>
      </c>
      <c r="C4" s="16">
        <v>44752</v>
      </c>
      <c r="D4" s="17" t="s">
        <v>66</v>
      </c>
      <c r="E4" s="18">
        <v>184</v>
      </c>
      <c r="F4" s="18">
        <v>187</v>
      </c>
      <c r="G4" s="18">
        <v>191</v>
      </c>
      <c r="H4" s="18">
        <v>184</v>
      </c>
      <c r="I4" s="18"/>
      <c r="J4" s="18"/>
      <c r="K4" s="19">
        <v>4</v>
      </c>
      <c r="L4" s="19">
        <v>746</v>
      </c>
      <c r="M4" s="20">
        <v>186.5</v>
      </c>
      <c r="N4" s="21">
        <v>3</v>
      </c>
      <c r="O4" s="22">
        <v>189.5</v>
      </c>
    </row>
    <row r="5" spans="1:17" x14ac:dyDescent="0.3">
      <c r="A5" s="14" t="s">
        <v>20</v>
      </c>
      <c r="B5" s="15" t="s">
        <v>76</v>
      </c>
      <c r="C5" s="16">
        <v>44787</v>
      </c>
      <c r="D5" s="17" t="s">
        <v>66</v>
      </c>
      <c r="E5" s="18">
        <v>182</v>
      </c>
      <c r="F5" s="18">
        <v>185</v>
      </c>
      <c r="G5" s="18">
        <v>185</v>
      </c>
      <c r="H5" s="18">
        <v>194</v>
      </c>
      <c r="I5" s="18"/>
      <c r="J5" s="18"/>
      <c r="K5" s="19">
        <v>4</v>
      </c>
      <c r="L5" s="19">
        <v>746</v>
      </c>
      <c r="M5" s="20">
        <v>186.5</v>
      </c>
      <c r="N5" s="21">
        <v>2</v>
      </c>
      <c r="O5" s="22">
        <v>188.5</v>
      </c>
    </row>
    <row r="6" spans="1:17" x14ac:dyDescent="0.3">
      <c r="A6" s="14" t="s">
        <v>20</v>
      </c>
      <c r="B6" s="15" t="s">
        <v>76</v>
      </c>
      <c r="C6" s="16">
        <v>44815</v>
      </c>
      <c r="D6" s="17" t="s">
        <v>66</v>
      </c>
      <c r="E6" s="18">
        <v>184</v>
      </c>
      <c r="F6" s="18">
        <v>189</v>
      </c>
      <c r="G6" s="18">
        <v>195</v>
      </c>
      <c r="H6" s="18">
        <v>188</v>
      </c>
      <c r="I6" s="18">
        <v>188</v>
      </c>
      <c r="J6" s="18">
        <v>194</v>
      </c>
      <c r="K6" s="19">
        <v>6</v>
      </c>
      <c r="L6" s="19">
        <v>1138</v>
      </c>
      <c r="M6" s="20">
        <v>189.66666666666666</v>
      </c>
      <c r="N6" s="21">
        <v>10</v>
      </c>
      <c r="O6" s="22">
        <v>199.66666666666666</v>
      </c>
    </row>
    <row r="8" spans="1:17" x14ac:dyDescent="0.3">
      <c r="K8" s="8">
        <f>SUM(K2:K7)</f>
        <v>22</v>
      </c>
      <c r="L8" s="8">
        <f>SUM(L2:L7)</f>
        <v>4113.1000000000004</v>
      </c>
      <c r="M8" s="7">
        <f>SUM(L8/K8)</f>
        <v>186.95909090909092</v>
      </c>
      <c r="N8" s="8">
        <f>SUM(N2:N7)</f>
        <v>32</v>
      </c>
      <c r="O8" s="12">
        <f>SUM(M8+N8)</f>
        <v>218.95909090909092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7_1"/>
    <protectedRange algorithmName="SHA-512" hashValue="ON39YdpmFHfN9f47KpiRvqrKx0V9+erV1CNkpWzYhW/Qyc6aT8rEyCrvauWSYGZK2ia3o7vd3akF07acHAFpOA==" saltValue="yVW9XmDwTqEnmpSGai0KYg==" spinCount="100000" sqref="D2" name="Range1_1_12_1"/>
    <protectedRange algorithmName="SHA-512" hashValue="ON39YdpmFHfN9f47KpiRvqrKx0V9+erV1CNkpWzYhW/Qyc6aT8rEyCrvauWSYGZK2ia3o7vd3akF07acHAFpOA==" saltValue="yVW9XmDwTqEnmpSGai0KYg==" spinCount="100000" sqref="E2:H2" name="Range1_3_3_1"/>
    <protectedRange algorithmName="SHA-512" hashValue="ON39YdpmFHfN9f47KpiRvqrKx0V9+erV1CNkpWzYhW/Qyc6aT8rEyCrvauWSYGZK2ia3o7vd3akF07acHAFpOA==" saltValue="yVW9XmDwTqEnmpSGai0KYg==" spinCount="100000" sqref="B3:C3 I3:J3" name="Range1_22"/>
    <protectedRange algorithmName="SHA-512" hashValue="ON39YdpmFHfN9f47KpiRvqrKx0V9+erV1CNkpWzYhW/Qyc6aT8rEyCrvauWSYGZK2ia3o7vd3akF07acHAFpOA==" saltValue="yVW9XmDwTqEnmpSGai0KYg==" spinCount="100000" sqref="D3" name="Range1_1_20"/>
    <protectedRange algorithmName="SHA-512" hashValue="ON39YdpmFHfN9f47KpiRvqrKx0V9+erV1CNkpWzYhW/Qyc6aT8rEyCrvauWSYGZK2ia3o7vd3akF07acHAFpOA==" saltValue="yVW9XmDwTqEnmpSGai0KYg==" spinCount="100000" sqref="E3:H3" name="Range1_3_8"/>
    <protectedRange algorithmName="SHA-512" hashValue="ON39YdpmFHfN9f47KpiRvqrKx0V9+erV1CNkpWzYhW/Qyc6aT8rEyCrvauWSYGZK2ia3o7vd3akF07acHAFpOA==" saltValue="yVW9XmDwTqEnmpSGai0KYg==" spinCount="100000" sqref="B4:C4 E4:J4" name="Range1_4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B5:C5 I5:J5" name="Range1_24"/>
    <protectedRange algorithmName="SHA-512" hashValue="ON39YdpmFHfN9f47KpiRvqrKx0V9+erV1CNkpWzYhW/Qyc6aT8rEyCrvauWSYGZK2ia3o7vd3akF07acHAFpOA==" saltValue="yVW9XmDwTqEnmpSGai0KYg==" spinCount="100000" sqref="D5" name="Range1_1_15"/>
    <protectedRange algorithmName="SHA-512" hashValue="ON39YdpmFHfN9f47KpiRvqrKx0V9+erV1CNkpWzYhW/Qyc6aT8rEyCrvauWSYGZK2ia3o7vd3akF07acHAFpOA==" saltValue="yVW9XmDwTqEnmpSGai0KYg==" spinCount="100000" sqref="E5:H5" name="Range1_3_5"/>
    <protectedRange algorithmName="SHA-512" hashValue="ON39YdpmFHfN9f47KpiRvqrKx0V9+erV1CNkpWzYhW/Qyc6aT8rEyCrvauWSYGZK2ia3o7vd3akF07acHAFpOA==" saltValue="yVW9XmDwTqEnmpSGai0KYg==" spinCount="100000" sqref="I6:J6 B6:C6" name="Range1_9_3"/>
    <protectedRange algorithmName="SHA-512" hashValue="ON39YdpmFHfN9f47KpiRvqrKx0V9+erV1CNkpWzYhW/Qyc6aT8rEyCrvauWSYGZK2ia3o7vd3akF07acHAFpOA==" saltValue="yVW9XmDwTqEnmpSGai0KYg==" spinCount="100000" sqref="D6" name="Range1_1_6_4"/>
    <protectedRange algorithmName="SHA-512" hashValue="ON39YdpmFHfN9f47KpiRvqrKx0V9+erV1CNkpWzYhW/Qyc6aT8rEyCrvauWSYGZK2ia3o7vd3akF07acHAFpOA==" saltValue="yVW9XmDwTqEnmpSGai0KYg==" spinCount="100000" sqref="E6:H6" name="Range1_3_3_3"/>
  </protectedRanges>
  <conditionalFormatting sqref="E2:J2">
    <cfRule type="cellIs" dxfId="2295" priority="35" operator="greaterThanOrEqual">
      <formula>200</formula>
    </cfRule>
  </conditionalFormatting>
  <conditionalFormatting sqref="F2">
    <cfRule type="top10" dxfId="2294" priority="32" rank="1"/>
  </conditionalFormatting>
  <conditionalFormatting sqref="I2">
    <cfRule type="top10" dxfId="2293" priority="29" rank="1"/>
    <cfRule type="top10" dxfId="2292" priority="34" rank="1"/>
  </conditionalFormatting>
  <conditionalFormatting sqref="E2">
    <cfRule type="top10" dxfId="2291" priority="33" rank="1"/>
  </conditionalFormatting>
  <conditionalFormatting sqref="G2">
    <cfRule type="top10" dxfId="2290" priority="31" rank="1"/>
  </conditionalFormatting>
  <conditionalFormatting sqref="H2">
    <cfRule type="top10" dxfId="2289" priority="30" rank="1"/>
  </conditionalFormatting>
  <conditionalFormatting sqref="J2">
    <cfRule type="top10" dxfId="2288" priority="28" rank="1"/>
  </conditionalFormatting>
  <conditionalFormatting sqref="F3">
    <cfRule type="top10" dxfId="2287" priority="22" rank="1"/>
  </conditionalFormatting>
  <conditionalFormatting sqref="G3">
    <cfRule type="top10" dxfId="2286" priority="23" rank="1"/>
  </conditionalFormatting>
  <conditionalFormatting sqref="H3">
    <cfRule type="top10" dxfId="2285" priority="24" rank="1"/>
  </conditionalFormatting>
  <conditionalFormatting sqref="I3">
    <cfRule type="top10" dxfId="2284" priority="25" rank="1"/>
  </conditionalFormatting>
  <conditionalFormatting sqref="J3">
    <cfRule type="top10" dxfId="2283" priority="26" rank="1"/>
  </conditionalFormatting>
  <conditionalFormatting sqref="E3">
    <cfRule type="top10" dxfId="2282" priority="27" rank="1"/>
  </conditionalFormatting>
  <conditionalFormatting sqref="E4:J4">
    <cfRule type="cellIs" dxfId="2281" priority="21" operator="equal">
      <formula>200</formula>
    </cfRule>
  </conditionalFormatting>
  <conditionalFormatting sqref="F4">
    <cfRule type="top10" dxfId="2280" priority="15" rank="1"/>
  </conditionalFormatting>
  <conditionalFormatting sqref="G4">
    <cfRule type="top10" dxfId="2279" priority="16" rank="1"/>
  </conditionalFormatting>
  <conditionalFormatting sqref="H4">
    <cfRule type="top10" dxfId="2278" priority="17" rank="1"/>
  </conditionalFormatting>
  <conditionalFormatting sqref="I4">
    <cfRule type="top10" dxfId="2277" priority="18" rank="1"/>
  </conditionalFormatting>
  <conditionalFormatting sqref="J4">
    <cfRule type="top10" dxfId="2276" priority="19" rank="1"/>
  </conditionalFormatting>
  <conditionalFormatting sqref="E4">
    <cfRule type="top10" dxfId="2275" priority="20" rank="1"/>
  </conditionalFormatting>
  <conditionalFormatting sqref="F5">
    <cfRule type="top10" dxfId="2274" priority="12" rank="1"/>
  </conditionalFormatting>
  <conditionalFormatting sqref="I5">
    <cfRule type="top10" dxfId="2273" priority="9" rank="1"/>
    <cfRule type="top10" dxfId="2272" priority="14" rank="1"/>
  </conditionalFormatting>
  <conditionalFormatting sqref="E5">
    <cfRule type="top10" dxfId="2271" priority="13" rank="1"/>
  </conditionalFormatting>
  <conditionalFormatting sqref="G5">
    <cfRule type="top10" dxfId="2270" priority="11" rank="1"/>
  </conditionalFormatting>
  <conditionalFormatting sqref="H5">
    <cfRule type="top10" dxfId="2269" priority="10" rank="1"/>
  </conditionalFormatting>
  <conditionalFormatting sqref="J5">
    <cfRule type="top10" dxfId="2268" priority="8" rank="1"/>
  </conditionalFormatting>
  <conditionalFormatting sqref="E5:J5">
    <cfRule type="cellIs" dxfId="2267" priority="7" operator="greaterThanOrEqual">
      <formula>200</formula>
    </cfRule>
  </conditionalFormatting>
  <conditionalFormatting sqref="I6">
    <cfRule type="top10" dxfId="2266" priority="2" rank="1"/>
  </conditionalFormatting>
  <conditionalFormatting sqref="E6">
    <cfRule type="top10" dxfId="2265" priority="6" rank="1"/>
  </conditionalFormatting>
  <conditionalFormatting sqref="G6">
    <cfRule type="top10" dxfId="2264" priority="4" rank="1"/>
  </conditionalFormatting>
  <conditionalFormatting sqref="H6">
    <cfRule type="top10" dxfId="2263" priority="3" rank="1"/>
  </conditionalFormatting>
  <conditionalFormatting sqref="J6">
    <cfRule type="top10" dxfId="2262" priority="1" rank="1"/>
  </conditionalFormatting>
  <conditionalFormatting sqref="F6">
    <cfRule type="top10" dxfId="2261" priority="5" rank="1"/>
  </conditionalFormatting>
  <hyperlinks>
    <hyperlink ref="Q1" location="'National Rankings'!A1" display="Back to Ranking" xr:uid="{FAF4A721-DB2E-494C-A257-9FBD90233D2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37BA03-6706-45E9-A338-ACB5B8D1D3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778C9-1314-4A1E-8BE1-6665E4A2AA11}">
  <sheetPr codeName="Sheet5"/>
  <dimension ref="A1:Q5"/>
  <sheetViews>
    <sheetView workbookViewId="0">
      <selection activeCell="A3" sqref="A3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86</v>
      </c>
      <c r="C2" s="16">
        <v>44684</v>
      </c>
      <c r="D2" s="17" t="s">
        <v>32</v>
      </c>
      <c r="E2" s="18">
        <v>194</v>
      </c>
      <c r="F2" s="18">
        <v>192</v>
      </c>
      <c r="G2" s="18">
        <v>189</v>
      </c>
      <c r="H2" s="18">
        <v>190</v>
      </c>
      <c r="I2" s="18"/>
      <c r="J2" s="18"/>
      <c r="K2" s="19">
        <v>4</v>
      </c>
      <c r="L2" s="19">
        <v>765</v>
      </c>
      <c r="M2" s="20">
        <v>191.25</v>
      </c>
      <c r="N2" s="21">
        <v>5</v>
      </c>
      <c r="O2" s="22">
        <v>196.25</v>
      </c>
    </row>
    <row r="3" spans="1:17" x14ac:dyDescent="0.3">
      <c r="A3" s="14" t="s">
        <v>20</v>
      </c>
      <c r="B3" s="15" t="s">
        <v>86</v>
      </c>
      <c r="C3" s="16">
        <v>44829</v>
      </c>
      <c r="D3" s="17" t="s">
        <v>39</v>
      </c>
      <c r="E3" s="18">
        <v>186</v>
      </c>
      <c r="F3" s="18">
        <v>187</v>
      </c>
      <c r="G3" s="18">
        <v>191</v>
      </c>
      <c r="H3" s="18">
        <v>187</v>
      </c>
      <c r="I3" s="18"/>
      <c r="J3" s="18"/>
      <c r="K3" s="19">
        <v>4</v>
      </c>
      <c r="L3" s="19">
        <v>751</v>
      </c>
      <c r="M3" s="20">
        <v>187.75</v>
      </c>
      <c r="N3" s="21">
        <v>3</v>
      </c>
      <c r="O3" s="22">
        <v>190.75</v>
      </c>
    </row>
    <row r="5" spans="1:17" x14ac:dyDescent="0.3">
      <c r="K5" s="8">
        <f>SUM(K2:K4)</f>
        <v>8</v>
      </c>
      <c r="L5" s="8">
        <f>SUM(L2:L4)</f>
        <v>1516</v>
      </c>
      <c r="M5" s="7">
        <f>SUM(L5/K5)</f>
        <v>189.5</v>
      </c>
      <c r="N5" s="8">
        <f>SUM(N2:N4)</f>
        <v>8</v>
      </c>
      <c r="O5" s="12">
        <f>SUM(M5+N5)</f>
        <v>197.5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2_1"/>
    <protectedRange algorithmName="SHA-512" hashValue="ON39YdpmFHfN9f47KpiRvqrKx0V9+erV1CNkpWzYhW/Qyc6aT8rEyCrvauWSYGZK2ia3o7vd3akF07acHAFpOA==" saltValue="yVW9XmDwTqEnmpSGai0KYg==" spinCount="100000" sqref="D2" name="Range1_1_20_1"/>
    <protectedRange algorithmName="SHA-512" hashValue="ON39YdpmFHfN9f47KpiRvqrKx0V9+erV1CNkpWzYhW/Qyc6aT8rEyCrvauWSYGZK2ia3o7vd3akF07acHAFpOA==" saltValue="yVW9XmDwTqEnmpSGai0KYg==" spinCount="100000" sqref="E2:H2" name="Range1_3_8_1"/>
    <protectedRange algorithmName="SHA-512" hashValue="ON39YdpmFHfN9f47KpiRvqrKx0V9+erV1CNkpWzYhW/Qyc6aT8rEyCrvauWSYGZK2ia3o7vd3akF07acHAFpOA==" saltValue="yVW9XmDwTqEnmpSGai0KYg==" spinCount="100000" sqref="B3:C3 I3:J3" name="Range1_9_3"/>
    <protectedRange algorithmName="SHA-512" hashValue="ON39YdpmFHfN9f47KpiRvqrKx0V9+erV1CNkpWzYhW/Qyc6aT8rEyCrvauWSYGZK2ia3o7vd3akF07acHAFpOA==" saltValue="yVW9XmDwTqEnmpSGai0KYg==" spinCount="100000" sqref="D3" name="Range1_1_6_4"/>
    <protectedRange algorithmName="SHA-512" hashValue="ON39YdpmFHfN9f47KpiRvqrKx0V9+erV1CNkpWzYhW/Qyc6aT8rEyCrvauWSYGZK2ia3o7vd3akF07acHAFpOA==" saltValue="yVW9XmDwTqEnmpSGai0KYg==" spinCount="100000" sqref="E3:H3" name="Range1_3_3_3"/>
  </protectedRanges>
  <conditionalFormatting sqref="F2">
    <cfRule type="top10" dxfId="2260" priority="7" rank="1"/>
  </conditionalFormatting>
  <conditionalFormatting sqref="G2">
    <cfRule type="top10" dxfId="2259" priority="8" rank="1"/>
  </conditionalFormatting>
  <conditionalFormatting sqref="H2">
    <cfRule type="top10" dxfId="2258" priority="9" rank="1"/>
  </conditionalFormatting>
  <conditionalFormatting sqref="I2">
    <cfRule type="top10" dxfId="2257" priority="10" rank="1"/>
  </conditionalFormatting>
  <conditionalFormatting sqref="J2">
    <cfRule type="top10" dxfId="2256" priority="11" rank="1"/>
  </conditionalFormatting>
  <conditionalFormatting sqref="E2">
    <cfRule type="top10" dxfId="2255" priority="12" rank="1"/>
  </conditionalFormatting>
  <conditionalFormatting sqref="I3">
    <cfRule type="top10" dxfId="2254" priority="2" rank="1"/>
  </conditionalFormatting>
  <conditionalFormatting sqref="E3">
    <cfRule type="top10" dxfId="2253" priority="6" rank="1"/>
  </conditionalFormatting>
  <conditionalFormatting sqref="G3">
    <cfRule type="top10" dxfId="2252" priority="4" rank="1"/>
  </conditionalFormatting>
  <conditionalFormatting sqref="H3">
    <cfRule type="top10" dxfId="2251" priority="3" rank="1"/>
  </conditionalFormatting>
  <conditionalFormatting sqref="J3">
    <cfRule type="top10" dxfId="2250" priority="1" rank="1"/>
  </conditionalFormatting>
  <conditionalFormatting sqref="F3">
    <cfRule type="top10" dxfId="2249" priority="5" rank="1"/>
  </conditionalFormatting>
  <hyperlinks>
    <hyperlink ref="Q1" location="'National Rankings'!A1" display="Back to Ranking" xr:uid="{9DFACB8B-41BE-4A10-9310-7530AD449D7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D62708-D398-4D3F-953F-7240F70E707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A4E83-F5F6-478E-AF71-A8DC6D660D9F}">
  <dimension ref="A1:Q4"/>
  <sheetViews>
    <sheetView workbookViewId="0">
      <selection activeCell="B28" sqref="B2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137</v>
      </c>
      <c r="C2" s="16">
        <v>44754</v>
      </c>
      <c r="D2" s="17" t="s">
        <v>23</v>
      </c>
      <c r="E2" s="18">
        <v>185</v>
      </c>
      <c r="F2" s="18">
        <v>192</v>
      </c>
      <c r="G2" s="18">
        <v>184</v>
      </c>
      <c r="H2" s="18"/>
      <c r="I2" s="18"/>
      <c r="J2" s="18"/>
      <c r="K2" s="19">
        <v>3</v>
      </c>
      <c r="L2" s="19">
        <v>561</v>
      </c>
      <c r="M2" s="20">
        <v>187</v>
      </c>
      <c r="N2" s="21">
        <v>9</v>
      </c>
      <c r="O2" s="22">
        <v>196</v>
      </c>
    </row>
    <row r="4" spans="1:17" x14ac:dyDescent="0.3">
      <c r="K4" s="8">
        <f>SUM(K2:K3)</f>
        <v>3</v>
      </c>
      <c r="L4" s="8">
        <f>SUM(L2:L3)</f>
        <v>561</v>
      </c>
      <c r="M4" s="7">
        <f>SUM(L4/K4)</f>
        <v>187</v>
      </c>
      <c r="N4" s="8">
        <f>SUM(N2:N3)</f>
        <v>9</v>
      </c>
      <c r="O4" s="12">
        <f>SUM(M4+N4)</f>
        <v>196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"/>
    <protectedRange algorithmName="SHA-512" hashValue="ON39YdpmFHfN9f47KpiRvqrKx0V9+erV1CNkpWzYhW/Qyc6aT8rEyCrvauWSYGZK2ia3o7vd3akF07acHAFpOA==" saltValue="yVW9XmDwTqEnmpSGai0KYg==" spinCount="100000" sqref="D2" name="Range1_1_1_1"/>
  </protectedRanges>
  <conditionalFormatting sqref="I2">
    <cfRule type="top10" dxfId="2638" priority="2" rank="1"/>
  </conditionalFormatting>
  <conditionalFormatting sqref="H2">
    <cfRule type="top10" dxfId="2637" priority="3" rank="1"/>
  </conditionalFormatting>
  <conditionalFormatting sqref="G2">
    <cfRule type="top10" dxfId="2636" priority="4" rank="1"/>
  </conditionalFormatting>
  <conditionalFormatting sqref="F2">
    <cfRule type="top10" dxfId="2635" priority="5" rank="1"/>
  </conditionalFormatting>
  <conditionalFormatting sqref="E2">
    <cfRule type="top10" dxfId="2634" priority="6" rank="1"/>
  </conditionalFormatting>
  <conditionalFormatting sqref="J2">
    <cfRule type="top10" dxfId="2633" priority="7" rank="1"/>
  </conditionalFormatting>
  <conditionalFormatting sqref="E2:J2">
    <cfRule type="cellIs" dxfId="2632" priority="1" operator="equal">
      <formula>200</formula>
    </cfRule>
  </conditionalFormatting>
  <hyperlinks>
    <hyperlink ref="Q1" location="'National Rankings'!A1" display="Back to Ranking" xr:uid="{349AC160-E7BA-4D2C-86AF-EA8E7520B08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824F27-4045-4B57-9B5F-B4BE8085B78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04015-21C9-466F-92E1-F6AC2C3D87ED}">
  <sheetPr codeName="Sheet97"/>
  <dimension ref="A1:Q10"/>
  <sheetViews>
    <sheetView workbookViewId="0">
      <selection activeCell="A7" sqref="A7:O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60</v>
      </c>
      <c r="B2" s="15" t="s">
        <v>80</v>
      </c>
      <c r="C2" s="16">
        <v>44660</v>
      </c>
      <c r="D2" s="17" t="s">
        <v>68</v>
      </c>
      <c r="E2" s="18">
        <v>152</v>
      </c>
      <c r="F2" s="18">
        <v>143</v>
      </c>
      <c r="G2" s="18">
        <v>164</v>
      </c>
      <c r="H2" s="18">
        <v>164</v>
      </c>
      <c r="I2" s="18"/>
      <c r="J2" s="18"/>
      <c r="K2" s="19">
        <v>4</v>
      </c>
      <c r="L2" s="19">
        <v>623</v>
      </c>
      <c r="M2" s="20">
        <v>155.75</v>
      </c>
      <c r="N2" s="21">
        <v>4</v>
      </c>
      <c r="O2" s="22">
        <v>159.75</v>
      </c>
    </row>
    <row r="3" spans="1:17" x14ac:dyDescent="0.3">
      <c r="A3" s="14" t="s">
        <v>20</v>
      </c>
      <c r="B3" s="15" t="s">
        <v>80</v>
      </c>
      <c r="C3" s="16">
        <v>44695</v>
      </c>
      <c r="D3" s="17" t="s">
        <v>68</v>
      </c>
      <c r="E3" s="18">
        <v>170</v>
      </c>
      <c r="F3" s="18">
        <v>160</v>
      </c>
      <c r="G3" s="18">
        <v>171</v>
      </c>
      <c r="H3" s="18">
        <v>180</v>
      </c>
      <c r="I3" s="18"/>
      <c r="J3" s="18"/>
      <c r="K3" s="19">
        <v>4</v>
      </c>
      <c r="L3" s="19">
        <v>681</v>
      </c>
      <c r="M3" s="20">
        <v>170.25</v>
      </c>
      <c r="N3" s="21">
        <v>3</v>
      </c>
      <c r="O3" s="22">
        <v>173.25</v>
      </c>
    </row>
    <row r="4" spans="1:17" x14ac:dyDescent="0.3">
      <c r="A4" s="24" t="s">
        <v>60</v>
      </c>
      <c r="B4" s="25" t="s">
        <v>80</v>
      </c>
      <c r="C4" s="26">
        <v>44731</v>
      </c>
      <c r="D4" s="27" t="s">
        <v>71</v>
      </c>
      <c r="E4" s="28">
        <v>184</v>
      </c>
      <c r="F4" s="28">
        <v>183</v>
      </c>
      <c r="G4" s="28">
        <v>171</v>
      </c>
      <c r="H4" s="28">
        <v>183</v>
      </c>
      <c r="I4" s="28"/>
      <c r="J4" s="28"/>
      <c r="K4" s="29">
        <v>4</v>
      </c>
      <c r="L4" s="29">
        <v>721</v>
      </c>
      <c r="M4" s="30">
        <v>180.25</v>
      </c>
      <c r="N4" s="31">
        <v>6</v>
      </c>
      <c r="O4" s="32">
        <v>186.25</v>
      </c>
    </row>
    <row r="5" spans="1:17" x14ac:dyDescent="0.3">
      <c r="A5" s="14" t="s">
        <v>20</v>
      </c>
      <c r="B5" s="15" t="s">
        <v>80</v>
      </c>
      <c r="C5" s="16">
        <v>44759</v>
      </c>
      <c r="D5" s="17" t="s">
        <v>134</v>
      </c>
      <c r="E5" s="18">
        <v>175</v>
      </c>
      <c r="F5" s="18">
        <v>179</v>
      </c>
      <c r="G5" s="18">
        <v>167</v>
      </c>
      <c r="H5" s="18">
        <v>168</v>
      </c>
      <c r="I5" s="18"/>
      <c r="J5" s="18"/>
      <c r="K5" s="19">
        <f>COUNT(E5:J5)</f>
        <v>4</v>
      </c>
      <c r="L5" s="19">
        <f>SUM(E5:J5)</f>
        <v>689</v>
      </c>
      <c r="M5" s="20">
        <f>IFERROR(L5/K5,0)</f>
        <v>172.25</v>
      </c>
      <c r="N5" s="21">
        <v>3</v>
      </c>
      <c r="O5" s="22">
        <f>SUM(M5+N5)</f>
        <v>175.25</v>
      </c>
    </row>
    <row r="6" spans="1:17" x14ac:dyDescent="0.3">
      <c r="A6" s="14" t="s">
        <v>60</v>
      </c>
      <c r="B6" s="96" t="s">
        <v>80</v>
      </c>
      <c r="C6" s="16">
        <v>44794</v>
      </c>
      <c r="D6" s="17" t="s">
        <v>71</v>
      </c>
      <c r="E6" s="18">
        <v>175</v>
      </c>
      <c r="F6" s="18">
        <v>172</v>
      </c>
      <c r="G6" s="18">
        <v>172</v>
      </c>
      <c r="H6" s="18">
        <v>173</v>
      </c>
      <c r="I6" s="18"/>
      <c r="J6" s="18"/>
      <c r="K6" s="19">
        <v>4</v>
      </c>
      <c r="L6" s="19">
        <v>692</v>
      </c>
      <c r="M6" s="20">
        <v>173</v>
      </c>
      <c r="N6" s="21">
        <v>2</v>
      </c>
      <c r="O6" s="22">
        <v>175</v>
      </c>
    </row>
    <row r="7" spans="1:17" x14ac:dyDescent="0.3">
      <c r="A7" s="14" t="s">
        <v>20</v>
      </c>
      <c r="B7" s="15" t="s">
        <v>80</v>
      </c>
      <c r="C7" s="16">
        <v>44822</v>
      </c>
      <c r="D7" s="17" t="s">
        <v>71</v>
      </c>
      <c r="E7" s="18">
        <v>157</v>
      </c>
      <c r="F7" s="18">
        <v>173</v>
      </c>
      <c r="G7" s="18">
        <v>157</v>
      </c>
      <c r="H7" s="18">
        <v>158</v>
      </c>
      <c r="I7" s="18"/>
      <c r="J7" s="18"/>
      <c r="K7" s="19">
        <v>4</v>
      </c>
      <c r="L7" s="19">
        <v>645</v>
      </c>
      <c r="M7" s="20">
        <v>161.25</v>
      </c>
      <c r="N7" s="21">
        <v>2</v>
      </c>
      <c r="O7" s="22">
        <v>163.25</v>
      </c>
    </row>
    <row r="8" spans="1:17" x14ac:dyDescent="0.3">
      <c r="A8" s="14" t="s">
        <v>20</v>
      </c>
      <c r="B8" s="15" t="s">
        <v>80</v>
      </c>
      <c r="C8" s="16">
        <v>44815</v>
      </c>
      <c r="D8" s="17" t="s">
        <v>69</v>
      </c>
      <c r="E8" s="18">
        <v>168</v>
      </c>
      <c r="F8" s="18">
        <v>165</v>
      </c>
      <c r="G8" s="18">
        <v>171</v>
      </c>
      <c r="H8" s="18">
        <v>168</v>
      </c>
      <c r="I8" s="18">
        <v>173</v>
      </c>
      <c r="J8" s="18">
        <v>183</v>
      </c>
      <c r="K8" s="19">
        <v>6</v>
      </c>
      <c r="L8" s="19">
        <v>1028</v>
      </c>
      <c r="M8" s="20">
        <v>171.33333333333334</v>
      </c>
      <c r="N8" s="21">
        <v>4</v>
      </c>
      <c r="O8" s="22">
        <v>175.33333333333334</v>
      </c>
    </row>
    <row r="10" spans="1:17" x14ac:dyDescent="0.3">
      <c r="K10" s="8">
        <f>SUM(K2:K9)</f>
        <v>30</v>
      </c>
      <c r="L10" s="8">
        <f>SUM(L2:L9)</f>
        <v>5079</v>
      </c>
      <c r="M10" s="7">
        <f>SUM(L10/K10)</f>
        <v>169.3</v>
      </c>
      <c r="N10" s="8">
        <f>SUM(N2:N9)</f>
        <v>24</v>
      </c>
      <c r="O10" s="12">
        <f>SUM(M10+N10)</f>
        <v>193.3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7_1_1"/>
    <protectedRange algorithmName="SHA-512" hashValue="ON39YdpmFHfN9f47KpiRvqrKx0V9+erV1CNkpWzYhW/Qyc6aT8rEyCrvauWSYGZK2ia3o7vd3akF07acHAFpOA==" saltValue="yVW9XmDwTqEnmpSGai0KYg==" spinCount="100000" sqref="D2" name="Range1_1_12_1_1"/>
    <protectedRange algorithmName="SHA-512" hashValue="ON39YdpmFHfN9f47KpiRvqrKx0V9+erV1CNkpWzYhW/Qyc6aT8rEyCrvauWSYGZK2ia3o7vd3akF07acHAFpOA==" saltValue="yVW9XmDwTqEnmpSGai0KYg==" spinCount="100000" sqref="E2:H2" name="Range1_3_3_1_1"/>
    <protectedRange algorithmName="SHA-512" hashValue="ON39YdpmFHfN9f47KpiRvqrKx0V9+erV1CNkpWzYhW/Qyc6aT8rEyCrvauWSYGZK2ia3o7vd3akF07acHAFpOA==" saltValue="yVW9XmDwTqEnmpSGai0KYg==" spinCount="100000" sqref="I3:J3 B3:C3" name="Range1_22"/>
    <protectedRange algorithmName="SHA-512" hashValue="ON39YdpmFHfN9f47KpiRvqrKx0V9+erV1CNkpWzYhW/Qyc6aT8rEyCrvauWSYGZK2ia3o7vd3akF07acHAFpOA==" saltValue="yVW9XmDwTqEnmpSGai0KYg==" spinCount="100000" sqref="D3" name="Range1_1_20"/>
    <protectedRange algorithmName="SHA-512" hashValue="ON39YdpmFHfN9f47KpiRvqrKx0V9+erV1CNkpWzYhW/Qyc6aT8rEyCrvauWSYGZK2ia3o7vd3akF07acHAFpOA==" saltValue="yVW9XmDwTqEnmpSGai0KYg==" spinCount="100000" sqref="E3:H3" name="Range1_3_8"/>
    <protectedRange algorithmName="SHA-512" hashValue="ON39YdpmFHfN9f47KpiRvqrKx0V9+erV1CNkpWzYhW/Qyc6aT8rEyCrvauWSYGZK2ia3o7vd3akF07acHAFpOA==" saltValue="yVW9XmDwTqEnmpSGai0KYg==" spinCount="100000" sqref="E4:J4 B4:C4" name="Range1_4_1_1_1"/>
    <protectedRange algorithmName="SHA-512" hashValue="ON39YdpmFHfN9f47KpiRvqrKx0V9+erV1CNkpWzYhW/Qyc6aT8rEyCrvauWSYGZK2ia3o7vd3akF07acHAFpOA==" saltValue="yVW9XmDwTqEnmpSGai0KYg==" spinCount="100000" sqref="D4" name="Range1_1_4_1_1_2"/>
    <protectedRange algorithmName="SHA-512" hashValue="ON39YdpmFHfN9f47KpiRvqrKx0V9+erV1CNkpWzYhW/Qyc6aT8rEyCrvauWSYGZK2ia3o7vd3akF07acHAFpOA==" saltValue="yVW9XmDwTqEnmpSGai0KYg==" spinCount="100000" sqref="E5:J5 B5:C5" name="Range1_5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B6:C6 E6:J6" name="Range1_2_1_1"/>
    <protectedRange algorithmName="SHA-512" hashValue="ON39YdpmFHfN9f47KpiRvqrKx0V9+erV1CNkpWzYhW/Qyc6aT8rEyCrvauWSYGZK2ia3o7vd3akF07acHAFpOA==" saltValue="yVW9XmDwTqEnmpSGai0KYg==" spinCount="100000" sqref="D6" name="Range1_1_3_1_1"/>
    <protectedRange algorithmName="SHA-512" hashValue="ON39YdpmFHfN9f47KpiRvqrKx0V9+erV1CNkpWzYhW/Qyc6aT8rEyCrvauWSYGZK2ia3o7vd3akF07acHAFpOA==" saltValue="yVW9XmDwTqEnmpSGai0KYg==" spinCount="100000" sqref="I7:J8 B7:C8" name="Range1_9_3"/>
    <protectedRange algorithmName="SHA-512" hashValue="ON39YdpmFHfN9f47KpiRvqrKx0V9+erV1CNkpWzYhW/Qyc6aT8rEyCrvauWSYGZK2ia3o7vd3akF07acHAFpOA==" saltValue="yVW9XmDwTqEnmpSGai0KYg==" spinCount="100000" sqref="D7:D8" name="Range1_1_6_4"/>
    <protectedRange algorithmName="SHA-512" hashValue="ON39YdpmFHfN9f47KpiRvqrKx0V9+erV1CNkpWzYhW/Qyc6aT8rEyCrvauWSYGZK2ia3o7vd3akF07acHAFpOA==" saltValue="yVW9XmDwTqEnmpSGai0KYg==" spinCount="100000" sqref="E7:H8" name="Range1_3_3_3"/>
  </protectedRanges>
  <conditionalFormatting sqref="E2:J2">
    <cfRule type="cellIs" dxfId="2248" priority="39" operator="greaterThanOrEqual">
      <formula>200</formula>
    </cfRule>
  </conditionalFormatting>
  <conditionalFormatting sqref="F2">
    <cfRule type="top10" dxfId="2247" priority="36" rank="1"/>
  </conditionalFormatting>
  <conditionalFormatting sqref="I2">
    <cfRule type="top10" dxfId="2246" priority="33" rank="1"/>
    <cfRule type="top10" dxfId="2245" priority="38" rank="1"/>
  </conditionalFormatting>
  <conditionalFormatting sqref="E2">
    <cfRule type="top10" dxfId="2244" priority="37" rank="1"/>
  </conditionalFormatting>
  <conditionalFormatting sqref="G2">
    <cfRule type="top10" dxfId="2243" priority="35" rank="1"/>
  </conditionalFormatting>
  <conditionalFormatting sqref="H2">
    <cfRule type="top10" dxfId="2242" priority="34" rank="1"/>
  </conditionalFormatting>
  <conditionalFormatting sqref="J2">
    <cfRule type="top10" dxfId="2241" priority="32" rank="1"/>
  </conditionalFormatting>
  <conditionalFormatting sqref="F3">
    <cfRule type="top10" dxfId="2240" priority="26" rank="1"/>
  </conditionalFormatting>
  <conditionalFormatting sqref="G3">
    <cfRule type="top10" dxfId="2239" priority="27" rank="1"/>
  </conditionalFormatting>
  <conditionalFormatting sqref="H3">
    <cfRule type="top10" dxfId="2238" priority="28" rank="1"/>
  </conditionalFormatting>
  <conditionalFormatting sqref="I3">
    <cfRule type="top10" dxfId="2237" priority="29" rank="1"/>
  </conditionalFormatting>
  <conditionalFormatting sqref="J3">
    <cfRule type="top10" dxfId="2236" priority="30" rank="1"/>
  </conditionalFormatting>
  <conditionalFormatting sqref="E3">
    <cfRule type="top10" dxfId="2235" priority="31" rank="1"/>
  </conditionalFormatting>
  <conditionalFormatting sqref="E4">
    <cfRule type="top10" dxfId="2234" priority="25" rank="1"/>
  </conditionalFormatting>
  <conditionalFormatting sqref="F4">
    <cfRule type="top10" dxfId="2233" priority="24" rank="1"/>
  </conditionalFormatting>
  <conditionalFormatting sqref="G4">
    <cfRule type="top10" dxfId="2232" priority="23" rank="1"/>
  </conditionalFormatting>
  <conditionalFormatting sqref="H4">
    <cfRule type="top10" dxfId="2231" priority="22" rank="1"/>
  </conditionalFormatting>
  <conditionalFormatting sqref="I4">
    <cfRule type="top10" dxfId="2230" priority="21" rank="1"/>
  </conditionalFormatting>
  <conditionalFormatting sqref="J4">
    <cfRule type="top10" dxfId="2229" priority="20" rank="1"/>
  </conditionalFormatting>
  <conditionalFormatting sqref="F5">
    <cfRule type="top10" dxfId="2228" priority="14" rank="1"/>
  </conditionalFormatting>
  <conditionalFormatting sqref="G5">
    <cfRule type="top10" dxfId="2227" priority="15" rank="1"/>
  </conditionalFormatting>
  <conditionalFormatting sqref="H5">
    <cfRule type="top10" dxfId="2226" priority="16" rank="1"/>
  </conditionalFormatting>
  <conditionalFormatting sqref="I5">
    <cfRule type="top10" dxfId="2225" priority="17" rank="1"/>
  </conditionalFormatting>
  <conditionalFormatting sqref="J5">
    <cfRule type="top10" dxfId="2224" priority="18" rank="1"/>
  </conditionalFormatting>
  <conditionalFormatting sqref="E5">
    <cfRule type="top10" dxfId="2223" priority="19" rank="1"/>
  </conditionalFormatting>
  <conditionalFormatting sqref="E5:J5">
    <cfRule type="cellIs" dxfId="2222" priority="13" operator="equal">
      <formula>200</formula>
    </cfRule>
  </conditionalFormatting>
  <conditionalFormatting sqref="E6">
    <cfRule type="top10" dxfId="2221" priority="7" rank="1"/>
  </conditionalFormatting>
  <conditionalFormatting sqref="F6">
    <cfRule type="top10" dxfId="2220" priority="8" rank="1"/>
  </conditionalFormatting>
  <conditionalFormatting sqref="G6">
    <cfRule type="top10" dxfId="2219" priority="9" rank="1"/>
  </conditionalFormatting>
  <conditionalFormatting sqref="H6">
    <cfRule type="top10" dxfId="2218" priority="10" rank="1"/>
  </conditionalFormatting>
  <conditionalFormatting sqref="I6">
    <cfRule type="top10" dxfId="2217" priority="11" rank="1"/>
  </conditionalFormatting>
  <conditionalFormatting sqref="J6">
    <cfRule type="top10" dxfId="2216" priority="12" rank="1"/>
  </conditionalFormatting>
  <conditionalFormatting sqref="I7:I8">
    <cfRule type="top10" dxfId="2215" priority="2" rank="1"/>
  </conditionalFormatting>
  <conditionalFormatting sqref="E7:E8">
    <cfRule type="top10" dxfId="2214" priority="6" rank="1"/>
  </conditionalFormatting>
  <conditionalFormatting sqref="G7:G8">
    <cfRule type="top10" dxfId="2213" priority="4" rank="1"/>
  </conditionalFormatting>
  <conditionalFormatting sqref="H7:H8">
    <cfRule type="top10" dxfId="2212" priority="3" rank="1"/>
  </conditionalFormatting>
  <conditionalFormatting sqref="J7:J8">
    <cfRule type="top10" dxfId="2211" priority="1" rank="1"/>
  </conditionalFormatting>
  <conditionalFormatting sqref="F7:F8">
    <cfRule type="top10" dxfId="2210" priority="5" rank="1"/>
  </conditionalFormatting>
  <hyperlinks>
    <hyperlink ref="Q1" location="'National Rankings'!A1" display="Back to Ranking" xr:uid="{5F6260C1-D460-4F5B-BE2A-C5119926D27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820CCB-7195-4B31-8635-25DD4AB886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B7BF9-3305-4314-8558-45F405E21298}">
  <sheetPr codeName="Sheet10"/>
  <dimension ref="A1:Q20"/>
  <sheetViews>
    <sheetView workbookViewId="0">
      <selection activeCell="A17" sqref="A17:O1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33</v>
      </c>
      <c r="C2" s="16">
        <v>44618</v>
      </c>
      <c r="D2" s="17" t="s">
        <v>32</v>
      </c>
      <c r="E2" s="18">
        <v>190</v>
      </c>
      <c r="F2" s="18">
        <v>187</v>
      </c>
      <c r="G2" s="18">
        <v>191</v>
      </c>
      <c r="H2" s="18">
        <v>192</v>
      </c>
      <c r="I2" s="18"/>
      <c r="J2" s="18"/>
      <c r="K2" s="19">
        <v>4</v>
      </c>
      <c r="L2" s="19">
        <v>760</v>
      </c>
      <c r="M2" s="20">
        <v>190</v>
      </c>
      <c r="N2" s="21">
        <v>11</v>
      </c>
      <c r="O2" s="22">
        <v>201</v>
      </c>
    </row>
    <row r="3" spans="1:17" x14ac:dyDescent="0.3">
      <c r="A3" s="14" t="s">
        <v>20</v>
      </c>
      <c r="B3" s="15" t="s">
        <v>33</v>
      </c>
      <c r="C3" s="16">
        <v>44646</v>
      </c>
      <c r="D3" s="17" t="s">
        <v>32</v>
      </c>
      <c r="E3" s="18">
        <v>185.001</v>
      </c>
      <c r="F3" s="18">
        <v>178</v>
      </c>
      <c r="G3" s="18">
        <v>180</v>
      </c>
      <c r="H3" s="18">
        <v>184</v>
      </c>
      <c r="I3" s="18"/>
      <c r="J3" s="18"/>
      <c r="K3" s="19">
        <v>4</v>
      </c>
      <c r="L3" s="19">
        <v>727.00099999999998</v>
      </c>
      <c r="M3" s="20">
        <v>181.75024999999999</v>
      </c>
      <c r="N3" s="21">
        <v>3</v>
      </c>
      <c r="O3" s="22">
        <v>184.75024999999999</v>
      </c>
    </row>
    <row r="4" spans="1:17" x14ac:dyDescent="0.3">
      <c r="A4" s="14" t="s">
        <v>20</v>
      </c>
      <c r="B4" s="15" t="s">
        <v>33</v>
      </c>
      <c r="C4" s="16">
        <v>44656</v>
      </c>
      <c r="D4" s="17" t="s">
        <v>32</v>
      </c>
      <c r="E4" s="18">
        <v>173</v>
      </c>
      <c r="F4" s="18">
        <v>178</v>
      </c>
      <c r="G4" s="18">
        <v>178</v>
      </c>
      <c r="H4" s="18">
        <v>182</v>
      </c>
      <c r="I4" s="18"/>
      <c r="J4" s="18"/>
      <c r="K4" s="19">
        <v>4</v>
      </c>
      <c r="L4" s="19">
        <v>711</v>
      </c>
      <c r="M4" s="20">
        <v>177.75</v>
      </c>
      <c r="N4" s="21">
        <v>2</v>
      </c>
      <c r="O4" s="22">
        <v>179.75</v>
      </c>
    </row>
    <row r="5" spans="1:17" x14ac:dyDescent="0.3">
      <c r="A5" s="14" t="s">
        <v>20</v>
      </c>
      <c r="B5" s="15" t="s">
        <v>33</v>
      </c>
      <c r="C5" s="16">
        <v>44660</v>
      </c>
      <c r="D5" s="17" t="s">
        <v>32</v>
      </c>
      <c r="E5" s="18">
        <v>182.001</v>
      </c>
      <c r="F5" s="18">
        <v>183.001</v>
      </c>
      <c r="G5" s="18">
        <v>181</v>
      </c>
      <c r="H5" s="18">
        <v>177</v>
      </c>
      <c r="I5" s="18"/>
      <c r="J5" s="18"/>
      <c r="K5" s="19">
        <v>4</v>
      </c>
      <c r="L5" s="19">
        <v>723.00199999999995</v>
      </c>
      <c r="M5" s="20">
        <v>180.75049999999999</v>
      </c>
      <c r="N5" s="21">
        <v>2</v>
      </c>
      <c r="O5" s="22">
        <v>182.75049999999999</v>
      </c>
    </row>
    <row r="6" spans="1:17" x14ac:dyDescent="0.3">
      <c r="A6" s="14" t="s">
        <v>20</v>
      </c>
      <c r="B6" s="15" t="s">
        <v>33</v>
      </c>
      <c r="C6" s="16">
        <v>44684</v>
      </c>
      <c r="D6" s="17" t="s">
        <v>32</v>
      </c>
      <c r="E6" s="18">
        <v>191</v>
      </c>
      <c r="F6" s="18">
        <v>188</v>
      </c>
      <c r="G6" s="18">
        <v>191</v>
      </c>
      <c r="H6" s="18">
        <v>185</v>
      </c>
      <c r="I6" s="18"/>
      <c r="J6" s="18"/>
      <c r="K6" s="19">
        <v>4</v>
      </c>
      <c r="L6" s="19">
        <v>755</v>
      </c>
      <c r="M6" s="20">
        <v>188.75</v>
      </c>
      <c r="N6" s="21">
        <v>2</v>
      </c>
      <c r="O6" s="22">
        <v>190.75</v>
      </c>
    </row>
    <row r="7" spans="1:17" x14ac:dyDescent="0.3">
      <c r="A7" s="14" t="s">
        <v>20</v>
      </c>
      <c r="B7" s="15" t="s">
        <v>33</v>
      </c>
      <c r="C7" s="16">
        <v>44695</v>
      </c>
      <c r="D7" s="17" t="s">
        <v>32</v>
      </c>
      <c r="E7" s="18">
        <v>184</v>
      </c>
      <c r="F7" s="18">
        <v>187</v>
      </c>
      <c r="G7" s="18">
        <v>190</v>
      </c>
      <c r="H7" s="18">
        <v>191.001</v>
      </c>
      <c r="I7" s="18"/>
      <c r="J7" s="18"/>
      <c r="K7" s="19">
        <v>4</v>
      </c>
      <c r="L7" s="19">
        <v>752.00099999999998</v>
      </c>
      <c r="M7" s="20">
        <v>188.00024999999999</v>
      </c>
      <c r="N7" s="21">
        <v>4</v>
      </c>
      <c r="O7" s="22">
        <v>192.00024999999999</v>
      </c>
    </row>
    <row r="8" spans="1:17" x14ac:dyDescent="0.3">
      <c r="A8" s="48" t="s">
        <v>20</v>
      </c>
      <c r="B8" s="49" t="s">
        <v>33</v>
      </c>
      <c r="C8" s="50">
        <v>44709</v>
      </c>
      <c r="D8" s="51" t="s">
        <v>32</v>
      </c>
      <c r="E8" s="52">
        <v>178</v>
      </c>
      <c r="F8" s="52">
        <v>171</v>
      </c>
      <c r="G8" s="52">
        <v>186</v>
      </c>
      <c r="H8" s="52">
        <v>180</v>
      </c>
      <c r="I8" s="52"/>
      <c r="J8" s="52"/>
      <c r="K8" s="53">
        <v>4</v>
      </c>
      <c r="L8" s="53">
        <v>715</v>
      </c>
      <c r="M8" s="54">
        <v>178.75</v>
      </c>
      <c r="N8" s="55">
        <v>4</v>
      </c>
      <c r="O8" s="56">
        <v>182.75</v>
      </c>
    </row>
    <row r="9" spans="1:17" x14ac:dyDescent="0.3">
      <c r="A9" s="14" t="s">
        <v>20</v>
      </c>
      <c r="B9" s="15" t="s">
        <v>33</v>
      </c>
      <c r="C9" s="16">
        <v>44747</v>
      </c>
      <c r="D9" s="17" t="s">
        <v>32</v>
      </c>
      <c r="E9" s="18">
        <v>183</v>
      </c>
      <c r="F9" s="18">
        <v>184</v>
      </c>
      <c r="G9" s="18">
        <v>187</v>
      </c>
      <c r="H9" s="18">
        <v>187</v>
      </c>
      <c r="I9" s="18"/>
      <c r="J9" s="18"/>
      <c r="K9" s="19">
        <v>4</v>
      </c>
      <c r="L9" s="19">
        <v>741</v>
      </c>
      <c r="M9" s="20">
        <v>185.25</v>
      </c>
      <c r="N9" s="21">
        <v>3</v>
      </c>
      <c r="O9" s="22">
        <v>188.25</v>
      </c>
    </row>
    <row r="10" spans="1:17" x14ac:dyDescent="0.3">
      <c r="A10" s="14" t="s">
        <v>20</v>
      </c>
      <c r="B10" s="15" t="s">
        <v>33</v>
      </c>
      <c r="C10" s="16">
        <v>44751</v>
      </c>
      <c r="D10" s="17" t="s">
        <v>32</v>
      </c>
      <c r="E10" s="18">
        <v>188.001</v>
      </c>
      <c r="F10" s="18">
        <v>186</v>
      </c>
      <c r="G10" s="18">
        <v>191</v>
      </c>
      <c r="H10" s="18">
        <v>183.001</v>
      </c>
      <c r="I10" s="18"/>
      <c r="J10" s="18"/>
      <c r="K10" s="19">
        <v>4</v>
      </c>
      <c r="L10" s="19">
        <v>748.00199999999995</v>
      </c>
      <c r="M10" s="20">
        <v>187.00049999999999</v>
      </c>
      <c r="N10" s="21">
        <v>3</v>
      </c>
      <c r="O10" s="22">
        <v>190.00049999999999</v>
      </c>
    </row>
    <row r="11" spans="1:17" x14ac:dyDescent="0.3">
      <c r="A11" s="14" t="s">
        <v>20</v>
      </c>
      <c r="B11" s="15" t="s">
        <v>33</v>
      </c>
      <c r="C11" s="16">
        <v>44765</v>
      </c>
      <c r="D11" s="17" t="s">
        <v>32</v>
      </c>
      <c r="E11" s="18">
        <v>182</v>
      </c>
      <c r="F11" s="18">
        <v>182</v>
      </c>
      <c r="G11" s="18">
        <v>182</v>
      </c>
      <c r="H11" s="18">
        <v>183</v>
      </c>
      <c r="I11" s="18"/>
      <c r="J11" s="18"/>
      <c r="K11" s="19">
        <v>4</v>
      </c>
      <c r="L11" s="19">
        <v>729</v>
      </c>
      <c r="M11" s="20">
        <v>182.25</v>
      </c>
      <c r="N11" s="21">
        <v>2</v>
      </c>
      <c r="O11" s="22">
        <v>184.25</v>
      </c>
    </row>
    <row r="12" spans="1:17" x14ac:dyDescent="0.3">
      <c r="A12" s="14" t="s">
        <v>20</v>
      </c>
      <c r="B12" s="15" t="s">
        <v>33</v>
      </c>
      <c r="C12" s="16">
        <v>44772</v>
      </c>
      <c r="D12" s="17" t="s">
        <v>32</v>
      </c>
      <c r="E12" s="18">
        <v>184</v>
      </c>
      <c r="F12" s="18">
        <v>185.001</v>
      </c>
      <c r="G12" s="18">
        <v>178</v>
      </c>
      <c r="H12" s="18">
        <v>189</v>
      </c>
      <c r="I12" s="18">
        <v>183</v>
      </c>
      <c r="J12" s="18">
        <v>186</v>
      </c>
      <c r="K12" s="19">
        <v>6</v>
      </c>
      <c r="L12" s="19">
        <v>1105.001</v>
      </c>
      <c r="M12" s="20">
        <v>184.16683333333333</v>
      </c>
      <c r="N12" s="21">
        <v>8</v>
      </c>
      <c r="O12" s="22">
        <v>192.16683333333333</v>
      </c>
    </row>
    <row r="13" spans="1:17" x14ac:dyDescent="0.3">
      <c r="A13" s="14" t="s">
        <v>20</v>
      </c>
      <c r="B13" s="15" t="s">
        <v>33</v>
      </c>
      <c r="C13" s="16">
        <v>44775</v>
      </c>
      <c r="D13" s="17" t="s">
        <v>32</v>
      </c>
      <c r="E13" s="18">
        <v>178</v>
      </c>
      <c r="F13" s="18">
        <v>188</v>
      </c>
      <c r="G13" s="18">
        <v>181</v>
      </c>
      <c r="H13" s="18">
        <v>191</v>
      </c>
      <c r="I13" s="18"/>
      <c r="J13" s="18"/>
      <c r="K13" s="19">
        <v>4</v>
      </c>
      <c r="L13" s="19">
        <v>738</v>
      </c>
      <c r="M13" s="20">
        <v>184.5</v>
      </c>
      <c r="N13" s="21">
        <v>2</v>
      </c>
      <c r="O13" s="22">
        <v>186.5</v>
      </c>
    </row>
    <row r="14" spans="1:17" x14ac:dyDescent="0.3">
      <c r="A14" s="14" t="s">
        <v>20</v>
      </c>
      <c r="B14" s="15" t="s">
        <v>33</v>
      </c>
      <c r="C14" s="16">
        <v>44786</v>
      </c>
      <c r="D14" s="17" t="s">
        <v>32</v>
      </c>
      <c r="E14" s="18">
        <v>185</v>
      </c>
      <c r="F14" s="18">
        <v>186</v>
      </c>
      <c r="G14" s="18">
        <v>194</v>
      </c>
      <c r="H14" s="18">
        <v>190</v>
      </c>
      <c r="I14" s="18"/>
      <c r="J14" s="18"/>
      <c r="K14" s="19">
        <v>4</v>
      </c>
      <c r="L14" s="19">
        <v>755</v>
      </c>
      <c r="M14" s="20">
        <v>188.75</v>
      </c>
      <c r="N14" s="21">
        <v>3</v>
      </c>
      <c r="O14" s="22">
        <v>191.75</v>
      </c>
    </row>
    <row r="15" spans="1:17" x14ac:dyDescent="0.3">
      <c r="A15" s="14" t="s">
        <v>20</v>
      </c>
      <c r="B15" s="15" t="s">
        <v>33</v>
      </c>
      <c r="C15" s="16">
        <v>44810</v>
      </c>
      <c r="D15" s="17" t="s">
        <v>32</v>
      </c>
      <c r="E15" s="18">
        <v>188</v>
      </c>
      <c r="F15" s="18">
        <v>185</v>
      </c>
      <c r="G15" s="18">
        <v>191</v>
      </c>
      <c r="H15" s="18">
        <v>192</v>
      </c>
      <c r="I15" s="18"/>
      <c r="J15" s="18"/>
      <c r="K15" s="19">
        <v>4</v>
      </c>
      <c r="L15" s="19">
        <v>756</v>
      </c>
      <c r="M15" s="20">
        <v>189</v>
      </c>
      <c r="N15" s="21">
        <v>2</v>
      </c>
      <c r="O15" s="22">
        <v>191</v>
      </c>
    </row>
    <row r="16" spans="1:17" x14ac:dyDescent="0.3">
      <c r="A16" s="14" t="s">
        <v>20</v>
      </c>
      <c r="B16" s="15" t="s">
        <v>33</v>
      </c>
      <c r="C16" s="16">
        <v>44800</v>
      </c>
      <c r="D16" s="17" t="s">
        <v>32</v>
      </c>
      <c r="E16" s="18">
        <v>185</v>
      </c>
      <c r="F16" s="18">
        <v>184</v>
      </c>
      <c r="G16" s="18">
        <v>187</v>
      </c>
      <c r="H16" s="18">
        <v>194</v>
      </c>
      <c r="I16" s="18"/>
      <c r="J16" s="18"/>
      <c r="K16" s="19">
        <v>4</v>
      </c>
      <c r="L16" s="19">
        <v>750</v>
      </c>
      <c r="M16" s="20">
        <v>187.5</v>
      </c>
      <c r="N16" s="21">
        <v>4</v>
      </c>
      <c r="O16" s="22">
        <v>191.5</v>
      </c>
    </row>
    <row r="17" spans="1:15" x14ac:dyDescent="0.3">
      <c r="A17" s="14" t="s">
        <v>20</v>
      </c>
      <c r="B17" s="15" t="s">
        <v>33</v>
      </c>
      <c r="C17" s="16">
        <v>44814</v>
      </c>
      <c r="D17" s="17" t="s">
        <v>32</v>
      </c>
      <c r="E17" s="18">
        <v>189</v>
      </c>
      <c r="F17" s="18">
        <v>191</v>
      </c>
      <c r="G17" s="18">
        <v>183</v>
      </c>
      <c r="H17" s="18">
        <v>177</v>
      </c>
      <c r="I17" s="18"/>
      <c r="J17" s="18"/>
      <c r="K17" s="19">
        <v>4</v>
      </c>
      <c r="L17" s="19">
        <v>740</v>
      </c>
      <c r="M17" s="20">
        <v>185</v>
      </c>
      <c r="N17" s="21">
        <v>2</v>
      </c>
      <c r="O17" s="22">
        <v>187</v>
      </c>
    </row>
    <row r="18" spans="1:15" x14ac:dyDescent="0.3">
      <c r="A18" s="14" t="s">
        <v>20</v>
      </c>
      <c r="B18" s="15" t="s">
        <v>33</v>
      </c>
      <c r="C18" s="16">
        <v>44828</v>
      </c>
      <c r="D18" s="17" t="s">
        <v>32</v>
      </c>
      <c r="E18" s="18">
        <v>175</v>
      </c>
      <c r="F18" s="18">
        <v>187</v>
      </c>
      <c r="G18" s="18">
        <v>183</v>
      </c>
      <c r="H18" s="18">
        <v>188</v>
      </c>
      <c r="I18" s="18"/>
      <c r="J18" s="18"/>
      <c r="K18" s="19">
        <v>4</v>
      </c>
      <c r="L18" s="19">
        <v>733</v>
      </c>
      <c r="M18" s="20">
        <v>183.25</v>
      </c>
      <c r="N18" s="21">
        <v>3</v>
      </c>
      <c r="O18" s="22">
        <v>186.25</v>
      </c>
    </row>
    <row r="20" spans="1:15" x14ac:dyDescent="0.3">
      <c r="K20" s="8">
        <f>SUM(K2:K19)</f>
        <v>70</v>
      </c>
      <c r="L20" s="8">
        <f>SUM(L2:L19)</f>
        <v>12938.007</v>
      </c>
      <c r="M20" s="7">
        <f>SUM(L20/K20)</f>
        <v>184.82867142857143</v>
      </c>
      <c r="N20" s="8">
        <f>SUM(N2:N19)</f>
        <v>60</v>
      </c>
      <c r="O20" s="12">
        <f>SUM(M20+N20)</f>
        <v>244.82867142857143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4_3"/>
    <protectedRange algorithmName="SHA-512" hashValue="ON39YdpmFHfN9f47KpiRvqrKx0V9+erV1CNkpWzYhW/Qyc6aT8rEyCrvauWSYGZK2ia3o7vd3akF07acHAFpOA==" saltValue="yVW9XmDwTqEnmpSGai0KYg==" spinCount="100000" sqref="D3" name="Range1_1_2_3"/>
    <protectedRange algorithmName="SHA-512" hashValue="ON39YdpmFHfN9f47KpiRvqrKx0V9+erV1CNkpWzYhW/Qyc6aT8rEyCrvauWSYGZK2ia3o7vd3akF07acHAFpOA==" saltValue="yVW9XmDwTqEnmpSGai0KYg==" spinCount="100000" sqref="B4:C5 I4:J5" name="Range1_17_1"/>
    <protectedRange algorithmName="SHA-512" hashValue="ON39YdpmFHfN9f47KpiRvqrKx0V9+erV1CNkpWzYhW/Qyc6aT8rEyCrvauWSYGZK2ia3o7vd3akF07acHAFpOA==" saltValue="yVW9XmDwTqEnmpSGai0KYg==" spinCount="100000" sqref="D4:D5" name="Range1_1_12_1"/>
    <protectedRange algorithmName="SHA-512" hashValue="ON39YdpmFHfN9f47KpiRvqrKx0V9+erV1CNkpWzYhW/Qyc6aT8rEyCrvauWSYGZK2ia3o7vd3akF07acHAFpOA==" saltValue="yVW9XmDwTqEnmpSGai0KYg==" spinCount="100000" sqref="E4:H5" name="Range1_3_3_1"/>
    <protectedRange algorithmName="SHA-512" hashValue="ON39YdpmFHfN9f47KpiRvqrKx0V9+erV1CNkpWzYhW/Qyc6aT8rEyCrvauWSYGZK2ia3o7vd3akF07acHAFpOA==" saltValue="yVW9XmDwTqEnmpSGai0KYg==" spinCount="100000" sqref="C6:C7" name="Range1_22"/>
    <protectedRange algorithmName="SHA-512" hashValue="ON39YdpmFHfN9f47KpiRvqrKx0V9+erV1CNkpWzYhW/Qyc6aT8rEyCrvauWSYGZK2ia3o7vd3akF07acHAFpOA==" saltValue="yVW9XmDwTqEnmpSGai0KYg==" spinCount="100000" sqref="B6:B7 E6:J7" name="Range1_2_2"/>
    <protectedRange algorithmName="SHA-512" hashValue="ON39YdpmFHfN9f47KpiRvqrKx0V9+erV1CNkpWzYhW/Qyc6aT8rEyCrvauWSYGZK2ia3o7vd3akF07acHAFpOA==" saltValue="yVW9XmDwTqEnmpSGai0KYg==" spinCount="100000" sqref="D6:D7" name="Range1_1_1_3"/>
    <protectedRange algorithmName="SHA-512" hashValue="ON39YdpmFHfN9f47KpiRvqrKx0V9+erV1CNkpWzYhW/Qyc6aT8rEyCrvauWSYGZK2ia3o7vd3akF07acHAFpOA==" saltValue="yVW9XmDwTqEnmpSGai0KYg==" spinCount="100000" sqref="E8:J8 B8:C8" name="Range1_4_1_1_1_3"/>
    <protectedRange algorithmName="SHA-512" hashValue="ON39YdpmFHfN9f47KpiRvqrKx0V9+erV1CNkpWzYhW/Qyc6aT8rEyCrvauWSYGZK2ia3o7vd3akF07acHAFpOA==" saltValue="yVW9XmDwTqEnmpSGai0KYg==" spinCount="100000" sqref="D8" name="Range1_1_4_1_1_11"/>
    <protectedRange algorithmName="SHA-512" hashValue="ON39YdpmFHfN9f47KpiRvqrKx0V9+erV1CNkpWzYhW/Qyc6aT8rEyCrvauWSYGZK2ia3o7vd3akF07acHAFpOA==" saltValue="yVW9XmDwTqEnmpSGai0KYg==" spinCount="100000" sqref="E9:J10 B9:C10" name="Range1_9"/>
    <protectedRange algorithmName="SHA-512" hashValue="ON39YdpmFHfN9f47KpiRvqrKx0V9+erV1CNkpWzYhW/Qyc6aT8rEyCrvauWSYGZK2ia3o7vd3akF07acHAFpOA==" saltValue="yVW9XmDwTqEnmpSGai0KYg==" spinCount="100000" sqref="D9:D10" name="Range1_1_7"/>
    <protectedRange algorithmName="SHA-512" hashValue="ON39YdpmFHfN9f47KpiRvqrKx0V9+erV1CNkpWzYhW/Qyc6aT8rEyCrvauWSYGZK2ia3o7vd3akF07acHAFpOA==" saltValue="yVW9XmDwTqEnmpSGai0KYg==" spinCount="100000" sqref="E11:J11 B11:C11" name="Range1_4_1"/>
    <protectedRange algorithmName="SHA-512" hashValue="ON39YdpmFHfN9f47KpiRvqrKx0V9+erV1CNkpWzYhW/Qyc6aT8rEyCrvauWSYGZK2ia3o7vd3akF07acHAFpOA==" saltValue="yVW9XmDwTqEnmpSGai0KYg==" spinCount="100000" sqref="D11" name="Range1_1_2_1"/>
    <protectedRange algorithmName="SHA-512" hashValue="ON39YdpmFHfN9f47KpiRvqrKx0V9+erV1CNkpWzYhW/Qyc6aT8rEyCrvauWSYGZK2ia3o7vd3akF07acHAFpOA==" saltValue="yVW9XmDwTqEnmpSGai0KYg==" spinCount="100000" sqref="B12:C13 E12:J13" name="Range1_5_1_1"/>
    <protectedRange algorithmName="SHA-512" hashValue="ON39YdpmFHfN9f47KpiRvqrKx0V9+erV1CNkpWzYhW/Qyc6aT8rEyCrvauWSYGZK2ia3o7vd3akF07acHAFpOA==" saltValue="yVW9XmDwTqEnmpSGai0KYg==" spinCount="100000" sqref="D12:D13" name="Range1_1_3_1_2"/>
    <protectedRange algorithmName="SHA-512" hashValue="ON39YdpmFHfN9f47KpiRvqrKx0V9+erV1CNkpWzYhW/Qyc6aT8rEyCrvauWSYGZK2ia3o7vd3akF07acHAFpOA==" saltValue="yVW9XmDwTqEnmpSGai0KYg==" spinCount="100000" sqref="I14:J14 B14:C14" name="Range1_24"/>
    <protectedRange algorithmName="SHA-512" hashValue="ON39YdpmFHfN9f47KpiRvqrKx0V9+erV1CNkpWzYhW/Qyc6aT8rEyCrvauWSYGZK2ia3o7vd3akF07acHAFpOA==" saltValue="yVW9XmDwTqEnmpSGai0KYg==" spinCount="100000" sqref="D14" name="Range1_1_15"/>
    <protectedRange algorithmName="SHA-512" hashValue="ON39YdpmFHfN9f47KpiRvqrKx0V9+erV1CNkpWzYhW/Qyc6aT8rEyCrvauWSYGZK2ia3o7vd3akF07acHAFpOA==" saltValue="yVW9XmDwTqEnmpSGai0KYg==" spinCount="100000" sqref="E14:H14" name="Range1_3_5"/>
    <protectedRange algorithmName="SHA-512" hashValue="ON39YdpmFHfN9f47KpiRvqrKx0V9+erV1CNkpWzYhW/Qyc6aT8rEyCrvauWSYGZK2ia3o7vd3akF07acHAFpOA==" saltValue="yVW9XmDwTqEnmpSGai0KYg==" spinCount="100000" sqref="B15:C16 E15:J16" name="Range1_10"/>
    <protectedRange algorithmName="SHA-512" hashValue="ON39YdpmFHfN9f47KpiRvqrKx0V9+erV1CNkpWzYhW/Qyc6aT8rEyCrvauWSYGZK2ia3o7vd3akF07acHAFpOA==" saltValue="yVW9XmDwTqEnmpSGai0KYg==" spinCount="100000" sqref="D15:D16" name="Range1_1_20"/>
    <protectedRange algorithmName="SHA-512" hashValue="ON39YdpmFHfN9f47KpiRvqrKx0V9+erV1CNkpWzYhW/Qyc6aT8rEyCrvauWSYGZK2ia3o7vd3akF07acHAFpOA==" saltValue="yVW9XmDwTqEnmpSGai0KYg==" spinCount="100000" sqref="B17:C18 I17:J18" name="Range1_9_3"/>
    <protectedRange algorithmName="SHA-512" hashValue="ON39YdpmFHfN9f47KpiRvqrKx0V9+erV1CNkpWzYhW/Qyc6aT8rEyCrvauWSYGZK2ia3o7vd3akF07acHAFpOA==" saltValue="yVW9XmDwTqEnmpSGai0KYg==" spinCount="100000" sqref="D17:D18" name="Range1_1_6_4"/>
    <protectedRange algorithmName="SHA-512" hashValue="ON39YdpmFHfN9f47KpiRvqrKx0V9+erV1CNkpWzYhW/Qyc6aT8rEyCrvauWSYGZK2ia3o7vd3akF07acHAFpOA==" saltValue="yVW9XmDwTqEnmpSGai0KYg==" spinCount="100000" sqref="E17:H18" name="Range1_3_3_3"/>
  </protectedRanges>
  <conditionalFormatting sqref="E2">
    <cfRule type="top10" dxfId="2209" priority="72" rank="1"/>
  </conditionalFormatting>
  <conditionalFormatting sqref="F2">
    <cfRule type="top10" dxfId="2208" priority="71" rank="1"/>
  </conditionalFormatting>
  <conditionalFormatting sqref="G2">
    <cfRule type="top10" dxfId="2207" priority="70" rank="1"/>
  </conditionalFormatting>
  <conditionalFormatting sqref="H2">
    <cfRule type="top10" dxfId="2206" priority="69" rank="1"/>
  </conditionalFormatting>
  <conditionalFormatting sqref="I2">
    <cfRule type="top10" dxfId="2205" priority="68" rank="1"/>
  </conditionalFormatting>
  <conditionalFormatting sqref="J2">
    <cfRule type="top10" dxfId="2204" priority="67" rank="1"/>
  </conditionalFormatting>
  <conditionalFormatting sqref="E3">
    <cfRule type="top10" dxfId="2203" priority="66" rank="1"/>
  </conditionalFormatting>
  <conditionalFormatting sqref="F3">
    <cfRule type="top10" dxfId="2202" priority="65" rank="1"/>
  </conditionalFormatting>
  <conditionalFormatting sqref="G3">
    <cfRule type="top10" dxfId="2201" priority="64" rank="1"/>
  </conditionalFormatting>
  <conditionalFormatting sqref="H3">
    <cfRule type="top10" dxfId="2200" priority="63" rank="1"/>
  </conditionalFormatting>
  <conditionalFormatting sqref="I3">
    <cfRule type="top10" dxfId="2199" priority="62" rank="1"/>
  </conditionalFormatting>
  <conditionalFormatting sqref="J3">
    <cfRule type="top10" dxfId="2198" priority="61" rank="1"/>
  </conditionalFormatting>
  <conditionalFormatting sqref="E4:J5">
    <cfRule type="cellIs" dxfId="2197" priority="60" operator="greaterThanOrEqual">
      <formula>200</formula>
    </cfRule>
  </conditionalFormatting>
  <conditionalFormatting sqref="F4:F5">
    <cfRule type="top10" dxfId="2196" priority="57" rank="1"/>
  </conditionalFormatting>
  <conditionalFormatting sqref="I4:I5">
    <cfRule type="top10" dxfId="2195" priority="54" rank="1"/>
    <cfRule type="top10" dxfId="2194" priority="59" rank="1"/>
  </conditionalFormatting>
  <conditionalFormatting sqref="E4:E5">
    <cfRule type="top10" dxfId="2193" priority="58" rank="1"/>
  </conditionalFormatting>
  <conditionalFormatting sqref="G4:G5">
    <cfRule type="top10" dxfId="2192" priority="56" rank="1"/>
  </conditionalFormatting>
  <conditionalFormatting sqref="H4:H5">
    <cfRule type="top10" dxfId="2191" priority="55" rank="1"/>
  </conditionalFormatting>
  <conditionalFormatting sqref="J4:J5">
    <cfRule type="top10" dxfId="2190" priority="53" rank="1"/>
  </conditionalFormatting>
  <conditionalFormatting sqref="J6:J7">
    <cfRule type="top10" dxfId="2189" priority="47" rank="1"/>
  </conditionalFormatting>
  <conditionalFormatting sqref="I6:I7">
    <cfRule type="top10" dxfId="2188" priority="48" rank="1"/>
  </conditionalFormatting>
  <conditionalFormatting sqref="H6:H7">
    <cfRule type="top10" dxfId="2187" priority="49" rank="1"/>
  </conditionalFormatting>
  <conditionalFormatting sqref="G6:G7">
    <cfRule type="top10" dxfId="2186" priority="50" rank="1"/>
  </conditionalFormatting>
  <conditionalFormatting sqref="F6:F7">
    <cfRule type="top10" dxfId="2185" priority="51" rank="1"/>
  </conditionalFormatting>
  <conditionalFormatting sqref="E6:E7">
    <cfRule type="top10" dxfId="2184" priority="52" rank="1"/>
  </conditionalFormatting>
  <conditionalFormatting sqref="E8">
    <cfRule type="top10" dxfId="2183" priority="46" rank="1"/>
  </conditionalFormatting>
  <conditionalFormatting sqref="F8">
    <cfRule type="top10" dxfId="2182" priority="45" rank="1"/>
  </conditionalFormatting>
  <conditionalFormatting sqref="G8">
    <cfRule type="top10" dxfId="2181" priority="44" rank="1"/>
  </conditionalFormatting>
  <conditionalFormatting sqref="H8">
    <cfRule type="top10" dxfId="2180" priority="43" rank="1"/>
  </conditionalFormatting>
  <conditionalFormatting sqref="I8">
    <cfRule type="top10" dxfId="2179" priority="42" rank="1"/>
  </conditionalFormatting>
  <conditionalFormatting sqref="J8">
    <cfRule type="top10" dxfId="2178" priority="41" rank="1"/>
  </conditionalFormatting>
  <conditionalFormatting sqref="E9:J10">
    <cfRule type="cellIs" dxfId="2177" priority="40" operator="equal">
      <formula>200</formula>
    </cfRule>
  </conditionalFormatting>
  <conditionalFormatting sqref="F9:F10">
    <cfRule type="top10" dxfId="2176" priority="34" rank="1"/>
  </conditionalFormatting>
  <conditionalFormatting sqref="G9:G10">
    <cfRule type="top10" dxfId="2175" priority="35" rank="1"/>
  </conditionalFormatting>
  <conditionalFormatting sqref="H9:H10">
    <cfRule type="top10" dxfId="2174" priority="36" rank="1"/>
  </conditionalFormatting>
  <conditionalFormatting sqref="I9:I10">
    <cfRule type="top10" dxfId="2173" priority="37" rank="1"/>
  </conditionalFormatting>
  <conditionalFormatting sqref="J9:J10">
    <cfRule type="top10" dxfId="2172" priority="38" rank="1"/>
  </conditionalFormatting>
  <conditionalFormatting sqref="E9:E10">
    <cfRule type="top10" dxfId="2171" priority="39" rank="1"/>
  </conditionalFormatting>
  <conditionalFormatting sqref="E11">
    <cfRule type="top10" dxfId="2170" priority="33" rank="1"/>
  </conditionalFormatting>
  <conditionalFormatting sqref="F11">
    <cfRule type="top10" dxfId="2169" priority="32" rank="1"/>
  </conditionalFormatting>
  <conditionalFormatting sqref="G11">
    <cfRule type="top10" dxfId="2168" priority="31" rank="1"/>
  </conditionalFormatting>
  <conditionalFormatting sqref="H11">
    <cfRule type="top10" dxfId="2167" priority="30" rank="1"/>
  </conditionalFormatting>
  <conditionalFormatting sqref="I11">
    <cfRule type="top10" dxfId="2166" priority="29" rank="1"/>
  </conditionalFormatting>
  <conditionalFormatting sqref="J11">
    <cfRule type="top10" dxfId="2165" priority="28" rank="1"/>
  </conditionalFormatting>
  <conditionalFormatting sqref="I12:I13">
    <cfRule type="top10" dxfId="2164" priority="22" rank="1"/>
  </conditionalFormatting>
  <conditionalFormatting sqref="H12:H13">
    <cfRule type="top10" dxfId="2163" priority="23" rank="1"/>
  </conditionalFormatting>
  <conditionalFormatting sqref="J12:J13">
    <cfRule type="top10" dxfId="2162" priority="24" rank="1"/>
  </conditionalFormatting>
  <conditionalFormatting sqref="G12:G13">
    <cfRule type="top10" dxfId="2161" priority="25" rank="1"/>
  </conditionalFormatting>
  <conditionalFormatting sqref="F12:F13">
    <cfRule type="top10" dxfId="2160" priority="26" rank="1"/>
  </conditionalFormatting>
  <conditionalFormatting sqref="E12:E13">
    <cfRule type="top10" dxfId="2159" priority="27" rank="1"/>
  </conditionalFormatting>
  <conditionalFormatting sqref="F14">
    <cfRule type="top10" dxfId="2158" priority="19" rank="1"/>
  </conditionalFormatting>
  <conditionalFormatting sqref="I14">
    <cfRule type="top10" dxfId="2157" priority="16" rank="1"/>
    <cfRule type="top10" dxfId="2156" priority="21" rank="1"/>
  </conditionalFormatting>
  <conditionalFormatting sqref="E14">
    <cfRule type="top10" dxfId="2155" priority="20" rank="1"/>
  </conditionalFormatting>
  <conditionalFormatting sqref="G14">
    <cfRule type="top10" dxfId="2154" priority="18" rank="1"/>
  </conditionalFormatting>
  <conditionalFormatting sqref="H14">
    <cfRule type="top10" dxfId="2153" priority="17" rank="1"/>
  </conditionalFormatting>
  <conditionalFormatting sqref="J14">
    <cfRule type="top10" dxfId="2152" priority="15" rank="1"/>
  </conditionalFormatting>
  <conditionalFormatting sqref="E14:J14">
    <cfRule type="cellIs" dxfId="2151" priority="14" operator="greaterThanOrEqual">
      <formula>200</formula>
    </cfRule>
  </conditionalFormatting>
  <conditionalFormatting sqref="J15:J16">
    <cfRule type="top10" dxfId="2150" priority="8" rank="1"/>
  </conditionalFormatting>
  <conditionalFormatting sqref="I15:I16">
    <cfRule type="top10" dxfId="2149" priority="9" rank="1"/>
  </conditionalFormatting>
  <conditionalFormatting sqref="H15:H16">
    <cfRule type="top10" dxfId="2148" priority="10" rank="1"/>
  </conditionalFormatting>
  <conditionalFormatting sqref="G15:G16">
    <cfRule type="top10" dxfId="2147" priority="11" rank="1"/>
  </conditionalFormatting>
  <conditionalFormatting sqref="F15:F16">
    <cfRule type="top10" dxfId="2146" priority="12" rank="1"/>
  </conditionalFormatting>
  <conditionalFormatting sqref="E15:E16">
    <cfRule type="top10" dxfId="2145" priority="13" rank="1"/>
  </conditionalFormatting>
  <conditionalFormatting sqref="E15:J16">
    <cfRule type="cellIs" dxfId="2144" priority="7" operator="greaterThanOrEqual">
      <formula>200</formula>
    </cfRule>
  </conditionalFormatting>
  <conditionalFormatting sqref="I17:I18">
    <cfRule type="top10" dxfId="2143" priority="2" rank="1"/>
  </conditionalFormatting>
  <conditionalFormatting sqref="E17:E18">
    <cfRule type="top10" dxfId="2142" priority="6" rank="1"/>
  </conditionalFormatting>
  <conditionalFormatting sqref="G17:G18">
    <cfRule type="top10" dxfId="2141" priority="4" rank="1"/>
  </conditionalFormatting>
  <conditionalFormatting sqref="H17:H18">
    <cfRule type="top10" dxfId="2140" priority="3" rank="1"/>
  </conditionalFormatting>
  <conditionalFormatting sqref="J17:J18">
    <cfRule type="top10" dxfId="2139" priority="1" rank="1"/>
  </conditionalFormatting>
  <conditionalFormatting sqref="F17:F18">
    <cfRule type="top10" dxfId="2138" priority="5" rank="1"/>
  </conditionalFormatting>
  <hyperlinks>
    <hyperlink ref="Q1" location="'National Rankings'!A1" display="Back to Ranking" xr:uid="{C9191C85-451D-4842-9C50-87025A4DE8D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021D49-94D4-48C3-8D85-9BF2EE9E2AB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F8D3C-7601-42B4-B4D2-C955B474B072}">
  <dimension ref="A1:Q5"/>
  <sheetViews>
    <sheetView workbookViewId="0">
      <selection activeCell="F26" sqref="F2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67" t="s">
        <v>118</v>
      </c>
      <c r="C2" s="68">
        <v>44726</v>
      </c>
      <c r="D2" s="67" t="s">
        <v>117</v>
      </c>
      <c r="E2" s="69">
        <v>195</v>
      </c>
      <c r="F2" s="67">
        <v>191</v>
      </c>
      <c r="G2" s="67">
        <v>192</v>
      </c>
      <c r="H2" s="67"/>
      <c r="I2" s="67"/>
      <c r="J2" s="67"/>
      <c r="K2" s="67">
        <v>3</v>
      </c>
      <c r="L2" s="67">
        <v>578</v>
      </c>
      <c r="M2" s="70">
        <f>SUM(L2/K2)</f>
        <v>192.66666666666666</v>
      </c>
      <c r="N2" s="67">
        <v>6</v>
      </c>
      <c r="O2" s="70">
        <f>SUM(M2+N2)</f>
        <v>198.66666666666666</v>
      </c>
    </row>
    <row r="3" spans="1:17" x14ac:dyDescent="0.3">
      <c r="A3" s="14" t="s">
        <v>60</v>
      </c>
      <c r="B3" s="15" t="s">
        <v>118</v>
      </c>
      <c r="C3" s="16">
        <v>44733</v>
      </c>
      <c r="D3" s="17" t="s">
        <v>117</v>
      </c>
      <c r="E3" s="18">
        <v>188</v>
      </c>
      <c r="F3" s="18">
        <v>190</v>
      </c>
      <c r="G3" s="18">
        <v>193</v>
      </c>
      <c r="H3" s="18"/>
      <c r="I3" s="18"/>
      <c r="J3" s="18"/>
      <c r="K3" s="19">
        <v>3</v>
      </c>
      <c r="L3" s="19">
        <v>571</v>
      </c>
      <c r="M3" s="20">
        <v>190.33333333333334</v>
      </c>
      <c r="N3" s="21">
        <v>4</v>
      </c>
      <c r="O3" s="22">
        <v>194.33333333333334</v>
      </c>
    </row>
    <row r="5" spans="1:17" x14ac:dyDescent="0.3">
      <c r="K5" s="8">
        <f>SUM(K2:K4)</f>
        <v>6</v>
      </c>
      <c r="L5" s="8">
        <f>SUM(L2:L4)</f>
        <v>1149</v>
      </c>
      <c r="M5" s="7">
        <f>SUM(L5/K5)</f>
        <v>191.5</v>
      </c>
      <c r="N5" s="8">
        <f>SUM(N2:N4)</f>
        <v>10</v>
      </c>
      <c r="O5" s="12">
        <f>SUM(M5+N5)</f>
        <v>201.5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3:J3 B3:C3" name="Range1_5"/>
    <protectedRange algorithmName="SHA-512" hashValue="ON39YdpmFHfN9f47KpiRvqrKx0V9+erV1CNkpWzYhW/Qyc6aT8rEyCrvauWSYGZK2ia3o7vd3akF07acHAFpOA==" saltValue="yVW9XmDwTqEnmpSGai0KYg==" spinCount="100000" sqref="D3" name="Range1_1_3"/>
  </protectedRanges>
  <conditionalFormatting sqref="F3">
    <cfRule type="top10" dxfId="2137" priority="2" rank="1"/>
  </conditionalFormatting>
  <conditionalFormatting sqref="G3">
    <cfRule type="top10" dxfId="2136" priority="3" rank="1"/>
  </conditionalFormatting>
  <conditionalFormatting sqref="H3">
    <cfRule type="top10" dxfId="2135" priority="4" rank="1"/>
  </conditionalFormatting>
  <conditionalFormatting sqref="I3">
    <cfRule type="top10" dxfId="2134" priority="5" rank="1"/>
  </conditionalFormatting>
  <conditionalFormatting sqref="J3">
    <cfRule type="top10" dxfId="2133" priority="6" rank="1"/>
  </conditionalFormatting>
  <conditionalFormatting sqref="E3">
    <cfRule type="top10" dxfId="2132" priority="7" rank="1"/>
  </conditionalFormatting>
  <conditionalFormatting sqref="E3:J3">
    <cfRule type="cellIs" dxfId="2131" priority="1" operator="equal">
      <formula>200</formula>
    </cfRule>
  </conditionalFormatting>
  <hyperlinks>
    <hyperlink ref="Q1" location="'National Rankings'!A1" display="Back to Ranking" xr:uid="{CA1C8B25-02B1-4FC4-8D2C-38DDCEAB614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0B6552-C349-4743-B2FA-4461E78F91A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8FFAF-D35B-442D-B8F3-11B569F8D356}">
  <sheetPr codeName="Sheet7"/>
  <dimension ref="A1:Q8"/>
  <sheetViews>
    <sheetView workbookViewId="0">
      <selection activeCell="A6" sqref="A6:O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87</v>
      </c>
      <c r="C2" s="16">
        <v>44688</v>
      </c>
      <c r="D2" s="17" t="s">
        <v>45</v>
      </c>
      <c r="E2" s="18">
        <v>175</v>
      </c>
      <c r="F2" s="18">
        <v>189</v>
      </c>
      <c r="G2" s="18">
        <v>189</v>
      </c>
      <c r="H2" s="18">
        <v>188</v>
      </c>
      <c r="I2" s="18"/>
      <c r="J2" s="18"/>
      <c r="K2" s="19">
        <v>4</v>
      </c>
      <c r="L2" s="19">
        <v>741</v>
      </c>
      <c r="M2" s="20">
        <v>185.25</v>
      </c>
      <c r="N2" s="21">
        <v>2</v>
      </c>
      <c r="O2" s="22">
        <v>187.25</v>
      </c>
    </row>
    <row r="3" spans="1:17" x14ac:dyDescent="0.3">
      <c r="A3" s="14" t="s">
        <v>20</v>
      </c>
      <c r="B3" s="15" t="s">
        <v>87</v>
      </c>
      <c r="C3" s="16">
        <v>44716</v>
      </c>
      <c r="D3" s="17" t="s">
        <v>45</v>
      </c>
      <c r="E3" s="18">
        <v>194</v>
      </c>
      <c r="F3" s="18">
        <v>192</v>
      </c>
      <c r="G3" s="18">
        <v>188</v>
      </c>
      <c r="H3" s="18">
        <v>181</v>
      </c>
      <c r="I3" s="18"/>
      <c r="J3" s="18"/>
      <c r="K3" s="19">
        <v>4</v>
      </c>
      <c r="L3" s="19">
        <v>755</v>
      </c>
      <c r="M3" s="20">
        <v>188.75</v>
      </c>
      <c r="N3" s="21">
        <v>2</v>
      </c>
      <c r="O3" s="22">
        <v>190.75</v>
      </c>
    </row>
    <row r="4" spans="1:17" x14ac:dyDescent="0.3">
      <c r="A4" s="14" t="s">
        <v>20</v>
      </c>
      <c r="B4" s="15" t="s">
        <v>87</v>
      </c>
      <c r="C4" s="16">
        <v>44779</v>
      </c>
      <c r="D4" s="17" t="s">
        <v>45</v>
      </c>
      <c r="E4" s="18">
        <v>196</v>
      </c>
      <c r="F4" s="18">
        <v>194</v>
      </c>
      <c r="G4" s="18">
        <v>195</v>
      </c>
      <c r="H4" s="18">
        <v>184</v>
      </c>
      <c r="I4" s="18"/>
      <c r="J4" s="18"/>
      <c r="K4" s="19">
        <v>4</v>
      </c>
      <c r="L4" s="19">
        <v>769</v>
      </c>
      <c r="M4" s="20">
        <v>192.25</v>
      </c>
      <c r="N4" s="21">
        <v>8</v>
      </c>
      <c r="O4" s="22">
        <v>200.25</v>
      </c>
    </row>
    <row r="5" spans="1:17" x14ac:dyDescent="0.3">
      <c r="A5" s="14" t="s">
        <v>20</v>
      </c>
      <c r="B5" s="15" t="s">
        <v>87</v>
      </c>
      <c r="C5" s="16">
        <v>44807</v>
      </c>
      <c r="D5" s="17" t="s">
        <v>156</v>
      </c>
      <c r="E5" s="18">
        <v>190</v>
      </c>
      <c r="F5" s="18">
        <v>191</v>
      </c>
      <c r="G5" s="18">
        <v>189</v>
      </c>
      <c r="H5" s="18">
        <v>197</v>
      </c>
      <c r="I5" s="18">
        <v>193</v>
      </c>
      <c r="J5" s="18">
        <v>193</v>
      </c>
      <c r="K5" s="19">
        <v>6</v>
      </c>
      <c r="L5" s="19">
        <v>1153</v>
      </c>
      <c r="M5" s="20">
        <v>192.16666666666666</v>
      </c>
      <c r="N5" s="21">
        <v>4</v>
      </c>
      <c r="O5" s="22">
        <v>196.16666666666666</v>
      </c>
    </row>
    <row r="6" spans="1:17" x14ac:dyDescent="0.3">
      <c r="A6" s="14" t="s">
        <v>20</v>
      </c>
      <c r="B6" s="15" t="s">
        <v>87</v>
      </c>
      <c r="C6" s="16">
        <v>44828</v>
      </c>
      <c r="D6" s="17" t="s">
        <v>164</v>
      </c>
      <c r="E6" s="18">
        <v>186</v>
      </c>
      <c r="F6" s="18">
        <v>189</v>
      </c>
      <c r="G6" s="18">
        <v>183</v>
      </c>
      <c r="H6" s="18">
        <v>191</v>
      </c>
      <c r="I6" s="18"/>
      <c r="J6" s="18"/>
      <c r="K6" s="19">
        <v>4</v>
      </c>
      <c r="L6" s="19">
        <v>749</v>
      </c>
      <c r="M6" s="20">
        <v>187.25</v>
      </c>
      <c r="N6" s="21">
        <v>2</v>
      </c>
      <c r="O6" s="22">
        <v>189.25</v>
      </c>
    </row>
    <row r="8" spans="1:17" x14ac:dyDescent="0.3">
      <c r="K8" s="8">
        <f>SUM(K2:K7)</f>
        <v>22</v>
      </c>
      <c r="L8" s="8">
        <f>SUM(L2:L7)</f>
        <v>4167</v>
      </c>
      <c r="M8" s="7">
        <f>SUM(L8/K8)</f>
        <v>189.40909090909091</v>
      </c>
      <c r="N8" s="8">
        <f>SUM(N2:N7)</f>
        <v>18</v>
      </c>
      <c r="O8" s="12">
        <f>SUM(M8+N8)</f>
        <v>207.40909090909091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22"/>
    <protectedRange algorithmName="SHA-512" hashValue="ON39YdpmFHfN9f47KpiRvqrKx0V9+erV1CNkpWzYhW/Qyc6aT8rEyCrvauWSYGZK2ia3o7vd3akF07acHAFpOA==" saltValue="yVW9XmDwTqEnmpSGai0KYg==" spinCount="100000" sqref="E2:J2 B2" name="Range1_2_2"/>
    <protectedRange algorithmName="SHA-512" hashValue="ON39YdpmFHfN9f47KpiRvqrKx0V9+erV1CNkpWzYhW/Qyc6aT8rEyCrvauWSYGZK2ia3o7vd3akF07acHAFpOA==" saltValue="yVW9XmDwTqEnmpSGai0KYg==" spinCount="100000" sqref="D2" name="Range1_1_1_3"/>
    <protectedRange algorithmName="SHA-512" hashValue="ON39YdpmFHfN9f47KpiRvqrKx0V9+erV1CNkpWzYhW/Qyc6aT8rEyCrvauWSYGZK2ia3o7vd3akF07acHAFpOA==" saltValue="yVW9XmDwTqEnmpSGai0KYg==" spinCount="100000" sqref="B3:C3 E3:J3" name="Range1_6_1_1_9"/>
    <protectedRange algorithmName="SHA-512" hashValue="ON39YdpmFHfN9f47KpiRvqrKx0V9+erV1CNkpWzYhW/Qyc6aT8rEyCrvauWSYGZK2ia3o7vd3akF07acHAFpOA==" saltValue="yVW9XmDwTqEnmpSGai0KYg==" spinCount="100000" sqref="D3" name="Range1_1_6_1_1_9"/>
    <protectedRange algorithmName="SHA-512" hashValue="ON39YdpmFHfN9f47KpiRvqrKx0V9+erV1CNkpWzYhW/Qyc6aT8rEyCrvauWSYGZK2ia3o7vd3akF07acHAFpOA==" saltValue="yVW9XmDwTqEnmpSGai0KYg==" spinCount="100000" sqref="B4:C4 I4:J4" name="Range1_24"/>
    <protectedRange algorithmName="SHA-512" hashValue="ON39YdpmFHfN9f47KpiRvqrKx0V9+erV1CNkpWzYhW/Qyc6aT8rEyCrvauWSYGZK2ia3o7vd3akF07acHAFpOA==" saltValue="yVW9XmDwTqEnmpSGai0KYg==" spinCount="100000" sqref="D4" name="Range1_1_15"/>
    <protectedRange algorithmName="SHA-512" hashValue="ON39YdpmFHfN9f47KpiRvqrKx0V9+erV1CNkpWzYhW/Qyc6aT8rEyCrvauWSYGZK2ia3o7vd3akF07acHAFpOA==" saltValue="yVW9XmDwTqEnmpSGai0KYg==" spinCount="100000" sqref="E4:H4" name="Range1_3_5"/>
    <protectedRange algorithmName="SHA-512" hashValue="ON39YdpmFHfN9f47KpiRvqrKx0V9+erV1CNkpWzYhW/Qyc6aT8rEyCrvauWSYGZK2ia3o7vd3akF07acHAFpOA==" saltValue="yVW9XmDwTqEnmpSGai0KYg==" spinCount="100000" sqref="E5:J5 B5:C5" name="Range1_10"/>
    <protectedRange algorithmName="SHA-512" hashValue="ON39YdpmFHfN9f47KpiRvqrKx0V9+erV1CNkpWzYhW/Qyc6aT8rEyCrvauWSYGZK2ia3o7vd3akF07acHAFpOA==" saltValue="yVW9XmDwTqEnmpSGai0KYg==" spinCount="100000" sqref="D5" name="Range1_1_20"/>
    <protectedRange algorithmName="SHA-512" hashValue="ON39YdpmFHfN9f47KpiRvqrKx0V9+erV1CNkpWzYhW/Qyc6aT8rEyCrvauWSYGZK2ia3o7vd3akF07acHAFpOA==" saltValue="yVW9XmDwTqEnmpSGai0KYg==" spinCount="100000" sqref="I6:J6 B6:C6" name="Range1_9_3"/>
    <protectedRange algorithmName="SHA-512" hashValue="ON39YdpmFHfN9f47KpiRvqrKx0V9+erV1CNkpWzYhW/Qyc6aT8rEyCrvauWSYGZK2ia3o7vd3akF07acHAFpOA==" saltValue="yVW9XmDwTqEnmpSGai0KYg==" spinCount="100000" sqref="D6" name="Range1_1_6_4"/>
    <protectedRange algorithmName="SHA-512" hashValue="ON39YdpmFHfN9f47KpiRvqrKx0V9+erV1CNkpWzYhW/Qyc6aT8rEyCrvauWSYGZK2ia3o7vd3akF07acHAFpOA==" saltValue="yVW9XmDwTqEnmpSGai0KYg==" spinCount="100000" sqref="E6:H6" name="Range1_3_3_3"/>
  </protectedRanges>
  <conditionalFormatting sqref="J2">
    <cfRule type="top10" dxfId="2130" priority="28" rank="1"/>
  </conditionalFormatting>
  <conditionalFormatting sqref="I2">
    <cfRule type="top10" dxfId="2129" priority="29" rank="1"/>
  </conditionalFormatting>
  <conditionalFormatting sqref="H2">
    <cfRule type="top10" dxfId="2128" priority="30" rank="1"/>
  </conditionalFormatting>
  <conditionalFormatting sqref="G2">
    <cfRule type="top10" dxfId="2127" priority="31" rank="1"/>
  </conditionalFormatting>
  <conditionalFormatting sqref="F2">
    <cfRule type="top10" dxfId="2126" priority="32" rank="1"/>
  </conditionalFormatting>
  <conditionalFormatting sqref="E2">
    <cfRule type="top10" dxfId="2125" priority="33" rank="1"/>
  </conditionalFormatting>
  <conditionalFormatting sqref="E3">
    <cfRule type="top10" dxfId="2124" priority="27" rank="1"/>
  </conditionalFormatting>
  <conditionalFormatting sqref="F3">
    <cfRule type="top10" dxfId="2123" priority="26" rank="1"/>
  </conditionalFormatting>
  <conditionalFormatting sqref="G3">
    <cfRule type="top10" dxfId="2122" priority="25" rank="1"/>
  </conditionalFormatting>
  <conditionalFormatting sqref="H3">
    <cfRule type="top10" dxfId="2121" priority="24" rank="1"/>
  </conditionalFormatting>
  <conditionalFormatting sqref="I3">
    <cfRule type="top10" dxfId="2120" priority="23" rank="1"/>
  </conditionalFormatting>
  <conditionalFormatting sqref="J3">
    <cfRule type="top10" dxfId="2119" priority="22" rank="1"/>
  </conditionalFormatting>
  <conditionalFormatting sqref="F4">
    <cfRule type="top10" dxfId="2118" priority="19" rank="1"/>
  </conditionalFormatting>
  <conditionalFormatting sqref="I4">
    <cfRule type="top10" dxfId="2117" priority="16" rank="1"/>
    <cfRule type="top10" dxfId="2116" priority="21" rank="1"/>
  </conditionalFormatting>
  <conditionalFormatting sqref="E4">
    <cfRule type="top10" dxfId="2115" priority="20" rank="1"/>
  </conditionalFormatting>
  <conditionalFormatting sqref="G4">
    <cfRule type="top10" dxfId="2114" priority="18" rank="1"/>
  </conditionalFormatting>
  <conditionalFormatting sqref="H4">
    <cfRule type="top10" dxfId="2113" priority="17" rank="1"/>
  </conditionalFormatting>
  <conditionalFormatting sqref="J4">
    <cfRule type="top10" dxfId="2112" priority="15" rank="1"/>
  </conditionalFormatting>
  <conditionalFormatting sqref="E4:J4">
    <cfRule type="cellIs" dxfId="2111" priority="14" operator="greaterThanOrEqual">
      <formula>200</formula>
    </cfRule>
  </conditionalFormatting>
  <conditionalFormatting sqref="J5">
    <cfRule type="top10" dxfId="2110" priority="8" rank="1"/>
  </conditionalFormatting>
  <conditionalFormatting sqref="I5">
    <cfRule type="top10" dxfId="2109" priority="9" rank="1"/>
  </conditionalFormatting>
  <conditionalFormatting sqref="H5">
    <cfRule type="top10" dxfId="2108" priority="10" rank="1"/>
  </conditionalFormatting>
  <conditionalFormatting sqref="G5">
    <cfRule type="top10" dxfId="2107" priority="11" rank="1"/>
  </conditionalFormatting>
  <conditionalFormatting sqref="F5">
    <cfRule type="top10" dxfId="2106" priority="12" rank="1"/>
  </conditionalFormatting>
  <conditionalFormatting sqref="E5">
    <cfRule type="top10" dxfId="2105" priority="13" rank="1"/>
  </conditionalFormatting>
  <conditionalFormatting sqref="E5:J5">
    <cfRule type="cellIs" dxfId="2104" priority="7" operator="greaterThanOrEqual">
      <formula>200</formula>
    </cfRule>
  </conditionalFormatting>
  <conditionalFormatting sqref="I6">
    <cfRule type="top10" dxfId="2103" priority="2" rank="1"/>
  </conditionalFormatting>
  <conditionalFormatting sqref="E6">
    <cfRule type="top10" dxfId="2102" priority="6" rank="1"/>
  </conditionalFormatting>
  <conditionalFormatting sqref="G6">
    <cfRule type="top10" dxfId="2101" priority="4" rank="1"/>
  </conditionalFormatting>
  <conditionalFormatting sqref="H6">
    <cfRule type="top10" dxfId="2100" priority="3" rank="1"/>
  </conditionalFormatting>
  <conditionalFormatting sqref="J6">
    <cfRule type="top10" dxfId="2099" priority="1" rank="1"/>
  </conditionalFormatting>
  <conditionalFormatting sqref="F6">
    <cfRule type="top10" dxfId="2098" priority="5" rank="1"/>
  </conditionalFormatting>
  <hyperlinks>
    <hyperlink ref="Q1" location="'National Rankings'!A1" display="Back to Ranking" xr:uid="{19D5E11B-5206-4E72-BAF3-E68347D8F50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1749746-249F-47CD-A7C1-2A9618709C7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BB902-887F-4134-90F0-F7E65366DC59}">
  <dimension ref="A1:Q5"/>
  <sheetViews>
    <sheetView workbookViewId="0">
      <selection activeCell="A3" sqref="A3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60</v>
      </c>
      <c r="B2" s="15" t="s">
        <v>127</v>
      </c>
      <c r="C2" s="16">
        <v>44744</v>
      </c>
      <c r="D2" s="17" t="s">
        <v>68</v>
      </c>
      <c r="E2" s="18">
        <v>186</v>
      </c>
      <c r="F2" s="18">
        <v>186</v>
      </c>
      <c r="G2" s="18">
        <v>188</v>
      </c>
      <c r="H2" s="18">
        <v>189</v>
      </c>
      <c r="I2" s="18"/>
      <c r="J2" s="18"/>
      <c r="K2" s="19">
        <v>4</v>
      </c>
      <c r="L2" s="19">
        <v>749</v>
      </c>
      <c r="M2" s="20">
        <v>187.25</v>
      </c>
      <c r="N2" s="21">
        <v>4</v>
      </c>
      <c r="O2" s="22">
        <v>191.25</v>
      </c>
    </row>
    <row r="3" spans="1:17" x14ac:dyDescent="0.3">
      <c r="A3" s="14" t="s">
        <v>20</v>
      </c>
      <c r="B3" s="15" t="s">
        <v>127</v>
      </c>
      <c r="C3" s="16">
        <v>44752</v>
      </c>
      <c r="D3" s="17" t="s">
        <v>69</v>
      </c>
      <c r="E3" s="18">
        <v>190</v>
      </c>
      <c r="F3" s="18">
        <v>185</v>
      </c>
      <c r="G3" s="18">
        <v>190</v>
      </c>
      <c r="H3" s="18">
        <v>183</v>
      </c>
      <c r="I3" s="18"/>
      <c r="J3" s="18"/>
      <c r="K3" s="19">
        <v>4</v>
      </c>
      <c r="L3" s="19">
        <v>748</v>
      </c>
      <c r="M3" s="20">
        <v>187</v>
      </c>
      <c r="N3" s="21">
        <v>3</v>
      </c>
      <c r="O3" s="22">
        <v>190</v>
      </c>
    </row>
    <row r="5" spans="1:17" x14ac:dyDescent="0.3">
      <c r="K5" s="8">
        <f>SUM(K2:K4)</f>
        <v>8</v>
      </c>
      <c r="L5" s="8">
        <f>SUM(L2:L4)</f>
        <v>1497</v>
      </c>
      <c r="M5" s="7">
        <f>SUM(L5/K5)</f>
        <v>187.125</v>
      </c>
      <c r="N5" s="8">
        <f>SUM(N2:N4)</f>
        <v>7</v>
      </c>
      <c r="O5" s="12">
        <f>SUM(M5+N5)</f>
        <v>194.125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39"/>
    <protectedRange algorithmName="SHA-512" hashValue="ON39YdpmFHfN9f47KpiRvqrKx0V9+erV1CNkpWzYhW/Qyc6aT8rEyCrvauWSYGZK2ia3o7vd3akF07acHAFpOA==" saltValue="yVW9XmDwTqEnmpSGai0KYg==" spinCount="100000" sqref="D2" name="Range1_1_39"/>
    <protectedRange algorithmName="SHA-512" hashValue="ON39YdpmFHfN9f47KpiRvqrKx0V9+erV1CNkpWzYhW/Qyc6aT8rEyCrvauWSYGZK2ia3o7vd3akF07acHAFpOA==" saltValue="yVW9XmDwTqEnmpSGai0KYg==" spinCount="100000" sqref="B3:C3 E3:J3" name="Range1_5"/>
    <protectedRange algorithmName="SHA-512" hashValue="ON39YdpmFHfN9f47KpiRvqrKx0V9+erV1CNkpWzYhW/Qyc6aT8rEyCrvauWSYGZK2ia3o7vd3akF07acHAFpOA==" saltValue="yVW9XmDwTqEnmpSGai0KYg==" spinCount="100000" sqref="D3" name="Range1_1_3"/>
  </protectedRanges>
  <conditionalFormatting sqref="E2:J2">
    <cfRule type="cellIs" dxfId="2097" priority="14" operator="equal">
      <formula>200</formula>
    </cfRule>
  </conditionalFormatting>
  <conditionalFormatting sqref="F2">
    <cfRule type="top10" dxfId="2096" priority="8" rank="1"/>
  </conditionalFormatting>
  <conditionalFormatting sqref="G2">
    <cfRule type="top10" dxfId="2095" priority="9" rank="1"/>
  </conditionalFormatting>
  <conditionalFormatting sqref="H2">
    <cfRule type="top10" dxfId="2094" priority="10" rank="1"/>
  </conditionalFormatting>
  <conditionalFormatting sqref="I2">
    <cfRule type="top10" dxfId="2093" priority="11" rank="1"/>
  </conditionalFormatting>
  <conditionalFormatting sqref="J2">
    <cfRule type="top10" dxfId="2092" priority="12" rank="1"/>
  </conditionalFormatting>
  <conditionalFormatting sqref="E2">
    <cfRule type="top10" dxfId="2091" priority="13" rank="1"/>
  </conditionalFormatting>
  <conditionalFormatting sqref="F3">
    <cfRule type="top10" dxfId="2090" priority="2" rank="1"/>
  </conditionalFormatting>
  <conditionalFormatting sqref="G3">
    <cfRule type="top10" dxfId="2089" priority="3" rank="1"/>
  </conditionalFormatting>
  <conditionalFormatting sqref="H3">
    <cfRule type="top10" dxfId="2088" priority="4" rank="1"/>
  </conditionalFormatting>
  <conditionalFormatting sqref="I3">
    <cfRule type="top10" dxfId="2087" priority="5" rank="1"/>
  </conditionalFormatting>
  <conditionalFormatting sqref="J3">
    <cfRule type="top10" dxfId="2086" priority="6" rank="1"/>
  </conditionalFormatting>
  <conditionalFormatting sqref="E3">
    <cfRule type="top10" dxfId="2085" priority="7" rank="1"/>
  </conditionalFormatting>
  <conditionalFormatting sqref="E3:J3">
    <cfRule type="cellIs" dxfId="2084" priority="1" operator="equal">
      <formula>200</formula>
    </cfRule>
  </conditionalFormatting>
  <hyperlinks>
    <hyperlink ref="Q1" location="'National Rankings'!A1" display="Back to Ranking" xr:uid="{A4B95271-F12B-45F0-AED5-33E82185008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04DA92-019A-4767-9BCB-77AE5A6C7F8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031AB-9D24-4A43-A108-A7C5F510DF2F}">
  <sheetPr codeName="Sheet61"/>
  <dimension ref="A1:Q5"/>
  <sheetViews>
    <sheetView workbookViewId="0">
      <selection activeCell="A3" sqref="A3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64</v>
      </c>
      <c r="C2" s="16">
        <v>44653</v>
      </c>
      <c r="D2" s="17" t="s">
        <v>45</v>
      </c>
      <c r="E2" s="18">
        <v>173</v>
      </c>
      <c r="F2" s="18">
        <v>170</v>
      </c>
      <c r="G2" s="18">
        <v>184</v>
      </c>
      <c r="H2" s="18">
        <v>186</v>
      </c>
      <c r="I2" s="18"/>
      <c r="J2" s="18"/>
      <c r="K2" s="19">
        <v>4</v>
      </c>
      <c r="L2" s="19">
        <v>713</v>
      </c>
      <c r="M2" s="20">
        <v>178.25</v>
      </c>
      <c r="N2" s="21">
        <v>2</v>
      </c>
      <c r="O2" s="22">
        <v>180.25</v>
      </c>
    </row>
    <row r="3" spans="1:17" x14ac:dyDescent="0.3">
      <c r="A3" s="14" t="s">
        <v>20</v>
      </c>
      <c r="B3" s="15" t="s">
        <v>97</v>
      </c>
      <c r="C3" s="16">
        <v>44716</v>
      </c>
      <c r="D3" s="17" t="s">
        <v>45</v>
      </c>
      <c r="E3" s="18">
        <v>179</v>
      </c>
      <c r="F3" s="18">
        <v>192</v>
      </c>
      <c r="G3" s="18">
        <v>186</v>
      </c>
      <c r="H3" s="18">
        <v>186</v>
      </c>
      <c r="I3" s="18"/>
      <c r="J3" s="18"/>
      <c r="K3" s="19">
        <v>4</v>
      </c>
      <c r="L3" s="19">
        <v>743</v>
      </c>
      <c r="M3" s="20">
        <v>185.75</v>
      </c>
      <c r="N3" s="21">
        <v>2</v>
      </c>
      <c r="O3" s="22">
        <v>187.75</v>
      </c>
    </row>
    <row r="5" spans="1:17" x14ac:dyDescent="0.3">
      <c r="K5" s="8">
        <f>SUM(K2:K4)</f>
        <v>8</v>
      </c>
      <c r="L5" s="8">
        <f>SUM(L2:L4)</f>
        <v>1456</v>
      </c>
      <c r="M5" s="7">
        <f>SUM(L5/K5)</f>
        <v>182</v>
      </c>
      <c r="N5" s="8">
        <f>SUM(N2:N4)</f>
        <v>4</v>
      </c>
      <c r="O5" s="12">
        <f>SUM(M5+N5)</f>
        <v>186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4_1"/>
    <protectedRange sqref="D2" name="Range1_1_1_1"/>
    <protectedRange algorithmName="SHA-512" hashValue="ON39YdpmFHfN9f47KpiRvqrKx0V9+erV1CNkpWzYhW/Qyc6aT8rEyCrvauWSYGZK2ia3o7vd3akF07acHAFpOA==" saltValue="yVW9XmDwTqEnmpSGai0KYg==" spinCount="100000" sqref="B3:C3 I3:J3" name="Range1_44"/>
    <protectedRange algorithmName="SHA-512" hashValue="ON39YdpmFHfN9f47KpiRvqrKx0V9+erV1CNkpWzYhW/Qyc6aT8rEyCrvauWSYGZK2ia3o7vd3akF07acHAFpOA==" saltValue="yVW9XmDwTqEnmpSGai0KYg==" spinCount="100000" sqref="D3" name="Range1_1_44"/>
    <protectedRange algorithmName="SHA-512" hashValue="ON39YdpmFHfN9f47KpiRvqrKx0V9+erV1CNkpWzYhW/Qyc6aT8rEyCrvauWSYGZK2ia3o7vd3akF07acHAFpOA==" saltValue="yVW9XmDwTqEnmpSGai0KYg==" spinCount="100000" sqref="E3:H3" name="Range1_3_19"/>
  </protectedRanges>
  <conditionalFormatting sqref="E2">
    <cfRule type="top10" dxfId="2083" priority="14" rank="1"/>
  </conditionalFormatting>
  <conditionalFormatting sqref="F2">
    <cfRule type="top10" dxfId="2082" priority="13" rank="1"/>
  </conditionalFormatting>
  <conditionalFormatting sqref="G2">
    <cfRule type="top10" dxfId="2081" priority="12" rank="1"/>
  </conditionalFormatting>
  <conditionalFormatting sqref="H2">
    <cfRule type="top10" dxfId="2080" priority="11" rank="1"/>
  </conditionalFormatting>
  <conditionalFormatting sqref="I2">
    <cfRule type="top10" dxfId="2079" priority="10" rank="1"/>
  </conditionalFormatting>
  <conditionalFormatting sqref="J2">
    <cfRule type="top10" dxfId="2078" priority="9" rank="1"/>
  </conditionalFormatting>
  <conditionalFormatting sqref="E3:J3">
    <cfRule type="cellIs" dxfId="2077" priority="1" operator="greaterThanOrEqual">
      <formula>200</formula>
    </cfRule>
  </conditionalFormatting>
  <conditionalFormatting sqref="F3">
    <cfRule type="top10" dxfId="2076" priority="2" rank="1"/>
  </conditionalFormatting>
  <conditionalFormatting sqref="I3">
    <cfRule type="top10" dxfId="2075" priority="3" rank="1"/>
    <cfRule type="top10" dxfId="2074" priority="4" rank="1"/>
  </conditionalFormatting>
  <conditionalFormatting sqref="E3">
    <cfRule type="top10" dxfId="2073" priority="5" rank="1"/>
  </conditionalFormatting>
  <conditionalFormatting sqref="G3">
    <cfRule type="top10" dxfId="2072" priority="6" rank="1"/>
  </conditionalFormatting>
  <conditionalFormatting sqref="H3">
    <cfRule type="top10" dxfId="2071" priority="7" rank="1"/>
  </conditionalFormatting>
  <conditionalFormatting sqref="J3">
    <cfRule type="top10" dxfId="2070" priority="8" rank="1"/>
  </conditionalFormatting>
  <hyperlinks>
    <hyperlink ref="Q1" location="'National Rankings'!A1" display="Back to Ranking" xr:uid="{58066618-AC10-41A2-8028-82AF582E204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16D869-33C9-423A-BE56-DB39161F723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E0476-DF54-4633-9FAD-C7DA2E91B331}">
  <sheetPr codeName="Sheet98"/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78</v>
      </c>
      <c r="C2" s="16">
        <v>44667</v>
      </c>
      <c r="D2" s="17" t="s">
        <v>40</v>
      </c>
      <c r="E2" s="18">
        <v>71</v>
      </c>
      <c r="F2" s="18">
        <v>60</v>
      </c>
      <c r="G2" s="18">
        <v>65</v>
      </c>
      <c r="H2" s="18">
        <v>106</v>
      </c>
      <c r="I2" s="18"/>
      <c r="J2" s="18"/>
      <c r="K2" s="19">
        <v>4</v>
      </c>
      <c r="L2" s="19">
        <v>302</v>
      </c>
      <c r="M2" s="20">
        <v>75.5</v>
      </c>
      <c r="N2" s="21">
        <v>4</v>
      </c>
      <c r="O2" s="22">
        <v>79.5</v>
      </c>
    </row>
    <row r="4" spans="1:17" x14ac:dyDescent="0.3">
      <c r="K4" s="8">
        <f>SUM(K2:K3)</f>
        <v>4</v>
      </c>
      <c r="L4" s="8">
        <f>SUM(L2:L3)</f>
        <v>302</v>
      </c>
      <c r="M4" s="7">
        <f>SUM(L4/K4)</f>
        <v>75.5</v>
      </c>
      <c r="N4" s="8">
        <f>SUM(N2:N3)</f>
        <v>4</v>
      </c>
      <c r="O4" s="12">
        <f>SUM(M4+N4)</f>
        <v>79.5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7_1_2"/>
    <protectedRange algorithmName="SHA-512" hashValue="ON39YdpmFHfN9f47KpiRvqrKx0V9+erV1CNkpWzYhW/Qyc6aT8rEyCrvauWSYGZK2ia3o7vd3akF07acHAFpOA==" saltValue="yVW9XmDwTqEnmpSGai0KYg==" spinCount="100000" sqref="D2" name="Range1_1_12_1_2"/>
    <protectedRange algorithmName="SHA-512" hashValue="ON39YdpmFHfN9f47KpiRvqrKx0V9+erV1CNkpWzYhW/Qyc6aT8rEyCrvauWSYGZK2ia3o7vd3akF07acHAFpOA==" saltValue="yVW9XmDwTqEnmpSGai0KYg==" spinCount="100000" sqref="E2:H2" name="Range1_3_3_1_2"/>
  </protectedRanges>
  <conditionalFormatting sqref="E2:J2">
    <cfRule type="cellIs" dxfId="2069" priority="8" operator="greaterThanOrEqual">
      <formula>200</formula>
    </cfRule>
  </conditionalFormatting>
  <conditionalFormatting sqref="F2">
    <cfRule type="top10" dxfId="2068" priority="5" rank="1"/>
  </conditionalFormatting>
  <conditionalFormatting sqref="I2">
    <cfRule type="top10" dxfId="2067" priority="2" rank="1"/>
    <cfRule type="top10" dxfId="2066" priority="7" rank="1"/>
  </conditionalFormatting>
  <conditionalFormatting sqref="E2">
    <cfRule type="top10" dxfId="2065" priority="6" rank="1"/>
  </conditionalFormatting>
  <conditionalFormatting sqref="G2">
    <cfRule type="top10" dxfId="2064" priority="4" rank="1"/>
  </conditionalFormatting>
  <conditionalFormatting sqref="H2">
    <cfRule type="top10" dxfId="2063" priority="3" rank="1"/>
  </conditionalFormatting>
  <conditionalFormatting sqref="J2">
    <cfRule type="top10" dxfId="2062" priority="1" rank="1"/>
  </conditionalFormatting>
  <hyperlinks>
    <hyperlink ref="Q1" location="'National Rankings'!A1" display="Back to Ranking" xr:uid="{05662C76-45B7-4FB6-8723-C53910182C7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CE98B0-3228-4408-9824-69681D055F9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F5F24-0777-4454-9051-C3EC21A27B73}">
  <dimension ref="A1:Q11"/>
  <sheetViews>
    <sheetView workbookViewId="0">
      <selection activeCell="A9" sqref="A9:O9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24" t="s">
        <v>20</v>
      </c>
      <c r="B2" s="25" t="s">
        <v>120</v>
      </c>
      <c r="C2" s="26">
        <v>44738</v>
      </c>
      <c r="D2" s="27" t="s">
        <v>100</v>
      </c>
      <c r="E2" s="28">
        <v>186</v>
      </c>
      <c r="F2" s="28">
        <v>187</v>
      </c>
      <c r="G2" s="28">
        <v>189</v>
      </c>
      <c r="H2" s="28">
        <v>189</v>
      </c>
      <c r="I2" s="28"/>
      <c r="J2" s="28"/>
      <c r="K2" s="29">
        <v>4</v>
      </c>
      <c r="L2" s="29">
        <v>751</v>
      </c>
      <c r="M2" s="30">
        <v>187.75</v>
      </c>
      <c r="N2" s="31">
        <v>6</v>
      </c>
      <c r="O2" s="32">
        <v>193.75</v>
      </c>
    </row>
    <row r="3" spans="1:17" x14ac:dyDescent="0.3">
      <c r="A3" s="14" t="s">
        <v>20</v>
      </c>
      <c r="B3" s="15" t="s">
        <v>120</v>
      </c>
      <c r="C3" s="16">
        <v>44744</v>
      </c>
      <c r="D3" s="17" t="s">
        <v>128</v>
      </c>
      <c r="E3" s="18">
        <v>191.00020000000001</v>
      </c>
      <c r="F3" s="18">
        <v>185</v>
      </c>
      <c r="G3" s="18">
        <v>194.001</v>
      </c>
      <c r="H3" s="18"/>
      <c r="I3" s="18"/>
      <c r="J3" s="18"/>
      <c r="K3" s="19">
        <v>3</v>
      </c>
      <c r="L3" s="19">
        <v>570.00120000000004</v>
      </c>
      <c r="M3" s="20">
        <v>190.00040000000001</v>
      </c>
      <c r="N3" s="21">
        <v>6</v>
      </c>
      <c r="O3" s="22">
        <v>196.00040000000001</v>
      </c>
    </row>
    <row r="4" spans="1:17" x14ac:dyDescent="0.3">
      <c r="A4" s="14" t="s">
        <v>20</v>
      </c>
      <c r="B4" s="15" t="s">
        <v>120</v>
      </c>
      <c r="C4" s="16">
        <v>44752</v>
      </c>
      <c r="D4" s="17" t="s">
        <v>66</v>
      </c>
      <c r="E4" s="18">
        <v>193</v>
      </c>
      <c r="F4" s="18">
        <v>189</v>
      </c>
      <c r="G4" s="18">
        <v>192</v>
      </c>
      <c r="H4" s="18">
        <v>192</v>
      </c>
      <c r="I4" s="18"/>
      <c r="J4" s="18"/>
      <c r="K4" s="19">
        <v>4</v>
      </c>
      <c r="L4" s="19">
        <v>766</v>
      </c>
      <c r="M4" s="20">
        <v>191.5</v>
      </c>
      <c r="N4" s="21">
        <v>6</v>
      </c>
      <c r="O4" s="22">
        <v>197.5</v>
      </c>
    </row>
    <row r="5" spans="1:17" x14ac:dyDescent="0.3">
      <c r="A5" s="14" t="s">
        <v>20</v>
      </c>
      <c r="B5" s="15" t="s">
        <v>120</v>
      </c>
      <c r="C5" s="16">
        <v>44766</v>
      </c>
      <c r="D5" s="17" t="s">
        <v>100</v>
      </c>
      <c r="E5" s="18">
        <v>149</v>
      </c>
      <c r="F5" s="18">
        <v>174</v>
      </c>
      <c r="G5" s="18">
        <v>175</v>
      </c>
      <c r="H5" s="18">
        <v>172</v>
      </c>
      <c r="I5" s="18"/>
      <c r="J5" s="18"/>
      <c r="K5" s="19">
        <v>4</v>
      </c>
      <c r="L5" s="19">
        <v>670</v>
      </c>
      <c r="M5" s="20">
        <v>167.5</v>
      </c>
      <c r="N5" s="21">
        <v>5</v>
      </c>
      <c r="O5" s="22">
        <v>172.5</v>
      </c>
    </row>
    <row r="6" spans="1:17" x14ac:dyDescent="0.3">
      <c r="A6" s="14" t="s">
        <v>20</v>
      </c>
      <c r="B6" s="15" t="s">
        <v>120</v>
      </c>
      <c r="C6" s="16">
        <v>44787</v>
      </c>
      <c r="D6" s="17" t="s">
        <v>66</v>
      </c>
      <c r="E6" s="18">
        <v>187</v>
      </c>
      <c r="F6" s="18">
        <v>190</v>
      </c>
      <c r="G6" s="18">
        <v>193</v>
      </c>
      <c r="H6" s="18">
        <v>194</v>
      </c>
      <c r="I6" s="18"/>
      <c r="J6" s="18"/>
      <c r="K6" s="19">
        <v>4</v>
      </c>
      <c r="L6" s="19">
        <v>764</v>
      </c>
      <c r="M6" s="20">
        <v>191</v>
      </c>
      <c r="N6" s="21">
        <v>7</v>
      </c>
      <c r="O6" s="22">
        <v>198</v>
      </c>
    </row>
    <row r="7" spans="1:17" x14ac:dyDescent="0.3">
      <c r="A7" s="14" t="s">
        <v>60</v>
      </c>
      <c r="B7" s="15" t="s">
        <v>120</v>
      </c>
      <c r="C7" s="16">
        <v>44786</v>
      </c>
      <c r="D7" s="17" t="s">
        <v>128</v>
      </c>
      <c r="E7" s="18">
        <v>196.0009</v>
      </c>
      <c r="F7" s="18">
        <v>193.00020000000001</v>
      </c>
      <c r="G7" s="18">
        <v>188.0001</v>
      </c>
      <c r="H7" s="18"/>
      <c r="I7" s="18"/>
      <c r="J7" s="18"/>
      <c r="K7" s="19">
        <v>3</v>
      </c>
      <c r="L7" s="19">
        <v>577.00120000000004</v>
      </c>
      <c r="M7" s="20">
        <v>192.33373333333336</v>
      </c>
      <c r="N7" s="21">
        <v>5</v>
      </c>
      <c r="O7" s="22">
        <v>197.33373333333336</v>
      </c>
    </row>
    <row r="8" spans="1:17" x14ac:dyDescent="0.3">
      <c r="A8" s="14" t="s">
        <v>60</v>
      </c>
      <c r="B8" s="15" t="s">
        <v>120</v>
      </c>
      <c r="C8" s="16">
        <v>44801</v>
      </c>
      <c r="D8" s="17" t="s">
        <v>100</v>
      </c>
      <c r="E8" s="18">
        <v>188</v>
      </c>
      <c r="F8" s="18">
        <v>184</v>
      </c>
      <c r="G8" s="18">
        <v>192</v>
      </c>
      <c r="H8" s="18">
        <v>191</v>
      </c>
      <c r="I8" s="18">
        <v>183</v>
      </c>
      <c r="J8" s="18">
        <v>188</v>
      </c>
      <c r="K8" s="19">
        <v>6</v>
      </c>
      <c r="L8" s="19">
        <v>1126</v>
      </c>
      <c r="M8" s="20">
        <v>187.66666666666666</v>
      </c>
      <c r="N8" s="21">
        <v>8</v>
      </c>
      <c r="O8" s="22">
        <f>SUM(M8+N8)</f>
        <v>195.66666666666666</v>
      </c>
    </row>
    <row r="9" spans="1:17" x14ac:dyDescent="0.3">
      <c r="A9" s="14" t="s">
        <v>20</v>
      </c>
      <c r="B9" s="15" t="s">
        <v>120</v>
      </c>
      <c r="C9" s="16">
        <v>44815</v>
      </c>
      <c r="D9" s="17" t="s">
        <v>66</v>
      </c>
      <c r="E9" s="18">
        <v>192</v>
      </c>
      <c r="F9" s="18">
        <v>184</v>
      </c>
      <c r="G9" s="18">
        <v>190</v>
      </c>
      <c r="H9" s="18">
        <v>186</v>
      </c>
      <c r="I9" s="18">
        <v>188</v>
      </c>
      <c r="J9" s="18">
        <v>190</v>
      </c>
      <c r="K9" s="19">
        <v>6</v>
      </c>
      <c r="L9" s="19">
        <v>1130</v>
      </c>
      <c r="M9" s="20">
        <v>188.33333333333334</v>
      </c>
      <c r="N9" s="21">
        <v>4</v>
      </c>
      <c r="O9" s="22">
        <v>192.33333333333334</v>
      </c>
    </row>
    <row r="11" spans="1:17" x14ac:dyDescent="0.3">
      <c r="K11" s="8">
        <f>SUM(K2:K10)</f>
        <v>34</v>
      </c>
      <c r="L11" s="8">
        <f>SUM(L2:L10)</f>
        <v>6354.0024000000003</v>
      </c>
      <c r="M11" s="7">
        <f>SUM(L11/K11)</f>
        <v>186.88242352941177</v>
      </c>
      <c r="N11" s="8">
        <f>SUM(N2:N10)</f>
        <v>47</v>
      </c>
      <c r="O11" s="12">
        <f>SUM(M11+N11)</f>
        <v>233.88242352941177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_1_1"/>
    <protectedRange algorithmName="SHA-512" hashValue="ON39YdpmFHfN9f47KpiRvqrKx0V9+erV1CNkpWzYhW/Qyc6aT8rEyCrvauWSYGZK2ia3o7vd3akF07acHAFpOA==" saltValue="yVW9XmDwTqEnmpSGai0KYg==" spinCount="100000" sqref="D2" name="Range1_1_4_1_1_2"/>
    <protectedRange algorithmName="SHA-512" hashValue="ON39YdpmFHfN9f47KpiRvqrKx0V9+erV1CNkpWzYhW/Qyc6aT8rEyCrvauWSYGZK2ia3o7vd3akF07acHAFpOA==" saltValue="yVW9XmDwTqEnmpSGai0KYg==" spinCount="100000" sqref="E3:J3 B3:C3" name="Range1_10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4:J4 B4:C4" name="Range1_5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B5:C5 E5:J5" name="Range1_4"/>
    <protectedRange algorithmName="SHA-512" hashValue="ON39YdpmFHfN9f47KpiRvqrKx0V9+erV1CNkpWzYhW/Qyc6aT8rEyCrvauWSYGZK2ia3o7vd3akF07acHAFpOA==" saltValue="yVW9XmDwTqEnmpSGai0KYg==" spinCount="100000" sqref="D5" name="Range1_1_2"/>
    <protectedRange algorithmName="SHA-512" hashValue="ON39YdpmFHfN9f47KpiRvqrKx0V9+erV1CNkpWzYhW/Qyc6aT8rEyCrvauWSYGZK2ia3o7vd3akF07acHAFpOA==" saltValue="yVW9XmDwTqEnmpSGai0KYg==" spinCount="100000" sqref="I6:J7 B6:C7" name="Range1_24"/>
    <protectedRange algorithmName="SHA-512" hashValue="ON39YdpmFHfN9f47KpiRvqrKx0V9+erV1CNkpWzYhW/Qyc6aT8rEyCrvauWSYGZK2ia3o7vd3akF07acHAFpOA==" saltValue="yVW9XmDwTqEnmpSGai0KYg==" spinCount="100000" sqref="D6:D7" name="Range1_1_15"/>
    <protectedRange algorithmName="SHA-512" hashValue="ON39YdpmFHfN9f47KpiRvqrKx0V9+erV1CNkpWzYhW/Qyc6aT8rEyCrvauWSYGZK2ia3o7vd3akF07acHAFpOA==" saltValue="yVW9XmDwTqEnmpSGai0KYg==" spinCount="100000" sqref="E6:H7" name="Range1_3_5"/>
    <protectedRange algorithmName="SHA-512" hashValue="ON39YdpmFHfN9f47KpiRvqrKx0V9+erV1CNkpWzYhW/Qyc6aT8rEyCrvauWSYGZK2ia3o7vd3akF07acHAFpOA==" saltValue="yVW9XmDwTqEnmpSGai0KYg==" spinCount="100000" sqref="E8:J8 B8:C8" name="Range1_10_1"/>
    <protectedRange algorithmName="SHA-512" hashValue="ON39YdpmFHfN9f47KpiRvqrKx0V9+erV1CNkpWzYhW/Qyc6aT8rEyCrvauWSYGZK2ia3o7vd3akF07acHAFpOA==" saltValue="yVW9XmDwTqEnmpSGai0KYg==" spinCount="100000" sqref="D8" name="Range1_1_20"/>
    <protectedRange algorithmName="SHA-512" hashValue="ON39YdpmFHfN9f47KpiRvqrKx0V9+erV1CNkpWzYhW/Qyc6aT8rEyCrvauWSYGZK2ia3o7vd3akF07acHAFpOA==" saltValue="yVW9XmDwTqEnmpSGai0KYg==" spinCount="100000" sqref="B9:C9 I9:J9" name="Range1_9_3"/>
    <protectedRange algorithmName="SHA-512" hashValue="ON39YdpmFHfN9f47KpiRvqrKx0V9+erV1CNkpWzYhW/Qyc6aT8rEyCrvauWSYGZK2ia3o7vd3akF07acHAFpOA==" saltValue="yVW9XmDwTqEnmpSGai0KYg==" spinCount="100000" sqref="D9" name="Range1_1_6_4"/>
    <protectedRange algorithmName="SHA-512" hashValue="ON39YdpmFHfN9f47KpiRvqrKx0V9+erV1CNkpWzYhW/Qyc6aT8rEyCrvauWSYGZK2ia3o7vd3akF07acHAFpOA==" saltValue="yVW9XmDwTqEnmpSGai0KYg==" spinCount="100000" sqref="E9:H9" name="Range1_3_3_3"/>
  </protectedRanges>
  <conditionalFormatting sqref="E2">
    <cfRule type="top10" dxfId="2061" priority="47" rank="1"/>
  </conditionalFormatting>
  <conditionalFormatting sqref="F2">
    <cfRule type="top10" dxfId="2060" priority="46" rank="1"/>
  </conditionalFormatting>
  <conditionalFormatting sqref="G2">
    <cfRule type="top10" dxfId="2059" priority="45" rank="1"/>
  </conditionalFormatting>
  <conditionalFormatting sqref="H2">
    <cfRule type="top10" dxfId="2058" priority="44" rank="1"/>
  </conditionalFormatting>
  <conditionalFormatting sqref="I2">
    <cfRule type="top10" dxfId="2057" priority="43" rank="1"/>
  </conditionalFormatting>
  <conditionalFormatting sqref="J2">
    <cfRule type="top10" dxfId="2056" priority="42" rank="1"/>
  </conditionalFormatting>
  <conditionalFormatting sqref="F3">
    <cfRule type="top10" dxfId="2055" priority="36" rank="1"/>
  </conditionalFormatting>
  <conditionalFormatting sqref="G3">
    <cfRule type="top10" dxfId="2054" priority="37" rank="1"/>
  </conditionalFormatting>
  <conditionalFormatting sqref="H3">
    <cfRule type="top10" dxfId="2053" priority="38" rank="1"/>
  </conditionalFormatting>
  <conditionalFormatting sqref="I3">
    <cfRule type="top10" dxfId="2052" priority="39" rank="1"/>
  </conditionalFormatting>
  <conditionalFormatting sqref="J3">
    <cfRule type="top10" dxfId="2051" priority="40" rank="1"/>
  </conditionalFormatting>
  <conditionalFormatting sqref="E3">
    <cfRule type="top10" dxfId="2050" priority="41" rank="1"/>
  </conditionalFormatting>
  <conditionalFormatting sqref="E3:J3">
    <cfRule type="cellIs" dxfId="2049" priority="35" operator="equal">
      <formula>200</formula>
    </cfRule>
  </conditionalFormatting>
  <conditionalFormatting sqref="F4">
    <cfRule type="top10" dxfId="2048" priority="29" rank="1"/>
  </conditionalFormatting>
  <conditionalFormatting sqref="G4">
    <cfRule type="top10" dxfId="2047" priority="30" rank="1"/>
  </conditionalFormatting>
  <conditionalFormatting sqref="H4">
    <cfRule type="top10" dxfId="2046" priority="31" rank="1"/>
  </conditionalFormatting>
  <conditionalFormatting sqref="I4">
    <cfRule type="top10" dxfId="2045" priority="32" rank="1"/>
  </conditionalFormatting>
  <conditionalFormatting sqref="J4">
    <cfRule type="top10" dxfId="2044" priority="33" rank="1"/>
  </conditionalFormatting>
  <conditionalFormatting sqref="E4">
    <cfRule type="top10" dxfId="2043" priority="34" rank="1"/>
  </conditionalFormatting>
  <conditionalFormatting sqref="E4:J4">
    <cfRule type="cellIs" dxfId="2042" priority="28" operator="equal">
      <formula>200</formula>
    </cfRule>
  </conditionalFormatting>
  <conditionalFormatting sqref="E5">
    <cfRule type="top10" dxfId="2041" priority="27" rank="1"/>
  </conditionalFormatting>
  <conditionalFormatting sqref="F5">
    <cfRule type="top10" dxfId="2040" priority="26" rank="1"/>
  </conditionalFormatting>
  <conditionalFormatting sqref="G5">
    <cfRule type="top10" dxfId="2039" priority="25" rank="1"/>
  </conditionalFormatting>
  <conditionalFormatting sqref="H5">
    <cfRule type="top10" dxfId="2038" priority="24" rank="1"/>
  </conditionalFormatting>
  <conditionalFormatting sqref="I5">
    <cfRule type="top10" dxfId="2037" priority="23" rank="1"/>
  </conditionalFormatting>
  <conditionalFormatting sqref="J5">
    <cfRule type="top10" dxfId="2036" priority="22" rank="1"/>
  </conditionalFormatting>
  <conditionalFormatting sqref="F6:F7">
    <cfRule type="top10" dxfId="2035" priority="19" rank="1"/>
  </conditionalFormatting>
  <conditionalFormatting sqref="I6:I7">
    <cfRule type="top10" dxfId="2034" priority="16" rank="1"/>
    <cfRule type="top10" dxfId="2033" priority="21" rank="1"/>
  </conditionalFormatting>
  <conditionalFormatting sqref="E6:E7">
    <cfRule type="top10" dxfId="2032" priority="20" rank="1"/>
  </conditionalFormatting>
  <conditionalFormatting sqref="G6:G7">
    <cfRule type="top10" dxfId="2031" priority="18" rank="1"/>
  </conditionalFormatting>
  <conditionalFormatting sqref="H6:H7">
    <cfRule type="top10" dxfId="2030" priority="17" rank="1"/>
  </conditionalFormatting>
  <conditionalFormatting sqref="J6:J7">
    <cfRule type="top10" dxfId="2029" priority="15" rank="1"/>
  </conditionalFormatting>
  <conditionalFormatting sqref="E6:J7">
    <cfRule type="cellIs" dxfId="2028" priority="14" operator="greaterThanOrEqual">
      <formula>200</formula>
    </cfRule>
  </conditionalFormatting>
  <conditionalFormatting sqref="J8">
    <cfRule type="top10" dxfId="2027" priority="8" rank="1"/>
  </conditionalFormatting>
  <conditionalFormatting sqref="I8">
    <cfRule type="top10" dxfId="2026" priority="9" rank="1"/>
  </conditionalFormatting>
  <conditionalFormatting sqref="H8">
    <cfRule type="top10" dxfId="2025" priority="10" rank="1"/>
  </conditionalFormatting>
  <conditionalFormatting sqref="G8">
    <cfRule type="top10" dxfId="2024" priority="11" rank="1"/>
  </conditionalFormatting>
  <conditionalFormatting sqref="F8">
    <cfRule type="top10" dxfId="2023" priority="12" rank="1"/>
  </conditionalFormatting>
  <conditionalFormatting sqref="E8">
    <cfRule type="top10" dxfId="2022" priority="13" rank="1"/>
  </conditionalFormatting>
  <conditionalFormatting sqref="E8:J8">
    <cfRule type="cellIs" dxfId="2021" priority="7" operator="greaterThanOrEqual">
      <formula>200</formula>
    </cfRule>
  </conditionalFormatting>
  <conditionalFormatting sqref="I9">
    <cfRule type="top10" dxfId="2020" priority="2" rank="1"/>
  </conditionalFormatting>
  <conditionalFormatting sqref="E9">
    <cfRule type="top10" dxfId="2019" priority="6" rank="1"/>
  </conditionalFormatting>
  <conditionalFormatting sqref="G9">
    <cfRule type="top10" dxfId="2018" priority="4" rank="1"/>
  </conditionalFormatting>
  <conditionalFormatting sqref="H9">
    <cfRule type="top10" dxfId="2017" priority="3" rank="1"/>
  </conditionalFormatting>
  <conditionalFormatting sqref="J9">
    <cfRule type="top10" dxfId="2016" priority="1" rank="1"/>
  </conditionalFormatting>
  <conditionalFormatting sqref="F9">
    <cfRule type="top10" dxfId="2015" priority="5" rank="1"/>
  </conditionalFormatting>
  <hyperlinks>
    <hyperlink ref="Q1" location="'National Rankings'!A1" display="Back to Ranking" xr:uid="{D344FF35-FD31-4F9D-B904-A03A7461759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E35F8FF-1ED9-4831-BABC-EEA87154E58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21A08-CE5A-426D-BAB8-304F795F1C5A}">
  <sheetPr codeName="Sheet63"/>
  <dimension ref="A1:Q6"/>
  <sheetViews>
    <sheetView workbookViewId="0">
      <selection activeCell="A4" sqref="A4:O4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60</v>
      </c>
      <c r="B2" s="15" t="s">
        <v>59</v>
      </c>
      <c r="C2" s="16">
        <v>44647</v>
      </c>
      <c r="D2" s="17" t="s">
        <v>39</v>
      </c>
      <c r="E2" s="18">
        <v>191</v>
      </c>
      <c r="F2" s="18">
        <v>192</v>
      </c>
      <c r="G2" s="18">
        <v>192</v>
      </c>
      <c r="H2" s="18">
        <v>194</v>
      </c>
      <c r="I2" s="18"/>
      <c r="J2" s="18"/>
      <c r="K2" s="19">
        <v>4</v>
      </c>
      <c r="L2" s="19">
        <v>769</v>
      </c>
      <c r="M2" s="20">
        <v>192.25</v>
      </c>
      <c r="N2" s="21">
        <v>11</v>
      </c>
      <c r="O2" s="22">
        <v>203.25</v>
      </c>
    </row>
    <row r="3" spans="1:17" x14ac:dyDescent="0.3">
      <c r="A3" s="14" t="s">
        <v>60</v>
      </c>
      <c r="B3" s="15" t="s">
        <v>59</v>
      </c>
      <c r="C3" s="16">
        <v>44675</v>
      </c>
      <c r="D3" s="17" t="s">
        <v>39</v>
      </c>
      <c r="E3" s="18">
        <v>188</v>
      </c>
      <c r="F3" s="18">
        <v>191</v>
      </c>
      <c r="G3" s="18">
        <v>193</v>
      </c>
      <c r="H3" s="18">
        <v>187</v>
      </c>
      <c r="I3" s="18"/>
      <c r="J3" s="18"/>
      <c r="K3" s="19">
        <v>4</v>
      </c>
      <c r="L3" s="19">
        <v>759</v>
      </c>
      <c r="M3" s="20">
        <v>189.75</v>
      </c>
      <c r="N3" s="21">
        <v>6</v>
      </c>
      <c r="O3" s="22">
        <v>195.75</v>
      </c>
    </row>
    <row r="4" spans="1:17" x14ac:dyDescent="0.3">
      <c r="A4" s="14" t="s">
        <v>20</v>
      </c>
      <c r="B4" s="15" t="s">
        <v>59</v>
      </c>
      <c r="C4" s="16">
        <v>44829</v>
      </c>
      <c r="D4" s="17" t="s">
        <v>39</v>
      </c>
      <c r="E4" s="18">
        <v>187</v>
      </c>
      <c r="F4" s="18">
        <v>179</v>
      </c>
      <c r="G4" s="18">
        <v>189</v>
      </c>
      <c r="H4" s="18">
        <v>192</v>
      </c>
      <c r="I4" s="18"/>
      <c r="J4" s="18"/>
      <c r="K4" s="19">
        <v>4</v>
      </c>
      <c r="L4" s="19">
        <v>747</v>
      </c>
      <c r="M4" s="20">
        <v>186.75</v>
      </c>
      <c r="N4" s="21">
        <v>2</v>
      </c>
      <c r="O4" s="22">
        <v>188.75</v>
      </c>
    </row>
    <row r="6" spans="1:17" x14ac:dyDescent="0.3">
      <c r="K6" s="8">
        <f>SUM(K2:K5)</f>
        <v>12</v>
      </c>
      <c r="L6" s="8">
        <f>SUM(L2:L5)</f>
        <v>2275</v>
      </c>
      <c r="M6" s="7">
        <f>SUM(L6/K6)</f>
        <v>189.58333333333334</v>
      </c>
      <c r="N6" s="8">
        <f>SUM(N2:N5)</f>
        <v>19</v>
      </c>
      <c r="O6" s="12">
        <f>SUM(M6+N6)</f>
        <v>208.58333333333334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8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3:J3 B3:C3" name="Range1_26"/>
    <protectedRange algorithmName="SHA-512" hashValue="ON39YdpmFHfN9f47KpiRvqrKx0V9+erV1CNkpWzYhW/Qyc6aT8rEyCrvauWSYGZK2ia3o7vd3akF07acHAFpOA==" saltValue="yVW9XmDwTqEnmpSGai0KYg==" spinCount="100000" sqref="D3" name="Range1_1_23"/>
    <protectedRange algorithmName="SHA-512" hashValue="ON39YdpmFHfN9f47KpiRvqrKx0V9+erV1CNkpWzYhW/Qyc6aT8rEyCrvauWSYGZK2ia3o7vd3akF07acHAFpOA==" saltValue="yVW9XmDwTqEnmpSGai0KYg==" spinCount="100000" sqref="B4:C4 E4:J4" name="Range1_10_4"/>
    <protectedRange algorithmName="SHA-512" hashValue="ON39YdpmFHfN9f47KpiRvqrKx0V9+erV1CNkpWzYhW/Qyc6aT8rEyCrvauWSYGZK2ia3o7vd3akF07acHAFpOA==" saltValue="yVW9XmDwTqEnmpSGai0KYg==" spinCount="100000" sqref="D4" name="Range1_1_7_3"/>
  </protectedRanges>
  <conditionalFormatting sqref="E2">
    <cfRule type="top10" dxfId="2014" priority="18" rank="1"/>
  </conditionalFormatting>
  <conditionalFormatting sqref="F2">
    <cfRule type="top10" dxfId="2013" priority="17" rank="1"/>
  </conditionalFormatting>
  <conditionalFormatting sqref="G2">
    <cfRule type="top10" dxfId="2012" priority="16" rank="1"/>
  </conditionalFormatting>
  <conditionalFormatting sqref="H2">
    <cfRule type="top10" dxfId="2011" priority="15" rank="1"/>
  </conditionalFormatting>
  <conditionalFormatting sqref="I2">
    <cfRule type="top10" dxfId="2010" priority="14" rank="1"/>
  </conditionalFormatting>
  <conditionalFormatting sqref="J2">
    <cfRule type="top10" dxfId="2009" priority="13" rank="1"/>
  </conditionalFormatting>
  <conditionalFormatting sqref="E3">
    <cfRule type="top10" dxfId="2008" priority="12" rank="1"/>
  </conditionalFormatting>
  <conditionalFormatting sqref="F3">
    <cfRule type="top10" dxfId="2007" priority="11" rank="1"/>
  </conditionalFormatting>
  <conditionalFormatting sqref="G3">
    <cfRule type="top10" dxfId="2006" priority="10" rank="1"/>
  </conditionalFormatting>
  <conditionalFormatting sqref="H3">
    <cfRule type="top10" dxfId="2005" priority="9" rank="1"/>
  </conditionalFormatting>
  <conditionalFormatting sqref="I3">
    <cfRule type="top10" dxfId="2004" priority="8" rank="1"/>
  </conditionalFormatting>
  <conditionalFormatting sqref="J3">
    <cfRule type="top10" dxfId="2003" priority="7" rank="1"/>
  </conditionalFormatting>
  <conditionalFormatting sqref="F4">
    <cfRule type="top10" dxfId="2002" priority="5" rank="1"/>
  </conditionalFormatting>
  <conditionalFormatting sqref="E4">
    <cfRule type="top10" dxfId="2001" priority="6" rank="1"/>
  </conditionalFormatting>
  <conditionalFormatting sqref="I4">
    <cfRule type="top10" dxfId="2000" priority="2" rank="1"/>
  </conditionalFormatting>
  <conditionalFormatting sqref="H4">
    <cfRule type="top10" dxfId="1999" priority="3" rank="1"/>
  </conditionalFormatting>
  <conditionalFormatting sqref="G4">
    <cfRule type="top10" dxfId="1998" priority="4" rank="1"/>
  </conditionalFormatting>
  <conditionalFormatting sqref="J4">
    <cfRule type="top10" dxfId="1997" priority="1" rank="1"/>
  </conditionalFormatting>
  <hyperlinks>
    <hyperlink ref="Q1" location="'National Rankings'!A1" display="Back to Ranking" xr:uid="{FA5AA1E0-8293-4E18-A2AC-0CAFC4EC21E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F8ACB8-E7F5-4724-A234-7982A27F82D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FE560-C067-4146-B23E-43F49A0FA7AA}">
  <sheetPr codeName="Sheet64"/>
  <dimension ref="A1:Q10"/>
  <sheetViews>
    <sheetView workbookViewId="0">
      <selection activeCell="A27" sqref="A27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63</v>
      </c>
      <c r="C2" s="16">
        <v>44653</v>
      </c>
      <c r="D2" s="17" t="s">
        <v>45</v>
      </c>
      <c r="E2" s="18">
        <v>194</v>
      </c>
      <c r="F2" s="18">
        <v>189</v>
      </c>
      <c r="G2" s="18">
        <v>183</v>
      </c>
      <c r="H2" s="18">
        <v>192</v>
      </c>
      <c r="I2" s="18"/>
      <c r="J2" s="18"/>
      <c r="K2" s="19">
        <v>4</v>
      </c>
      <c r="L2" s="19">
        <v>758</v>
      </c>
      <c r="M2" s="20">
        <v>189.5</v>
      </c>
      <c r="N2" s="21">
        <v>2</v>
      </c>
      <c r="O2" s="22">
        <v>191.5</v>
      </c>
    </row>
    <row r="3" spans="1:17" x14ac:dyDescent="0.3">
      <c r="A3" s="14" t="s">
        <v>20</v>
      </c>
      <c r="B3" s="15" t="s">
        <v>63</v>
      </c>
      <c r="C3" s="16">
        <v>44688</v>
      </c>
      <c r="D3" s="17" t="s">
        <v>45</v>
      </c>
      <c r="E3" s="18">
        <v>194</v>
      </c>
      <c r="F3" s="18">
        <v>185</v>
      </c>
      <c r="G3" s="18">
        <v>182</v>
      </c>
      <c r="H3" s="18">
        <v>183</v>
      </c>
      <c r="I3" s="18"/>
      <c r="J3" s="18"/>
      <c r="K3" s="19">
        <v>4</v>
      </c>
      <c r="L3" s="19">
        <v>744</v>
      </c>
      <c r="M3" s="20">
        <v>186</v>
      </c>
      <c r="N3" s="21">
        <v>4</v>
      </c>
      <c r="O3" s="22">
        <v>190</v>
      </c>
    </row>
    <row r="4" spans="1:17" x14ac:dyDescent="0.3">
      <c r="A4" s="39" t="s">
        <v>20</v>
      </c>
      <c r="B4" s="40" t="s">
        <v>98</v>
      </c>
      <c r="C4" s="41">
        <v>44702</v>
      </c>
      <c r="D4" s="42" t="s">
        <v>95</v>
      </c>
      <c r="E4" s="43">
        <v>194</v>
      </c>
      <c r="F4" s="43">
        <v>185</v>
      </c>
      <c r="G4" s="43">
        <v>197</v>
      </c>
      <c r="H4" s="43">
        <v>191</v>
      </c>
      <c r="I4" s="43"/>
      <c r="J4" s="43"/>
      <c r="K4" s="44">
        <v>4</v>
      </c>
      <c r="L4" s="44">
        <v>767</v>
      </c>
      <c r="M4" s="45">
        <v>191.75</v>
      </c>
      <c r="N4" s="46">
        <v>8</v>
      </c>
      <c r="O4" s="47">
        <v>199.75</v>
      </c>
    </row>
    <row r="5" spans="1:17" x14ac:dyDescent="0.3">
      <c r="A5" s="14" t="s">
        <v>20</v>
      </c>
      <c r="B5" s="15" t="s">
        <v>63</v>
      </c>
      <c r="C5" s="16">
        <v>44716</v>
      </c>
      <c r="D5" s="17" t="s">
        <v>45</v>
      </c>
      <c r="E5" s="18">
        <v>189</v>
      </c>
      <c r="F5" s="18">
        <v>191</v>
      </c>
      <c r="G5" s="18">
        <v>190</v>
      </c>
      <c r="H5" s="18">
        <v>189</v>
      </c>
      <c r="I5" s="18"/>
      <c r="J5" s="18"/>
      <c r="K5" s="19">
        <v>4</v>
      </c>
      <c r="L5" s="19">
        <v>759</v>
      </c>
      <c r="M5" s="20">
        <v>189.75</v>
      </c>
      <c r="N5" s="21">
        <v>3</v>
      </c>
      <c r="O5" s="22">
        <v>192.75</v>
      </c>
    </row>
    <row r="6" spans="1:17" x14ac:dyDescent="0.3">
      <c r="A6" s="71" t="s">
        <v>20</v>
      </c>
      <c r="B6" s="72" t="s">
        <v>63</v>
      </c>
      <c r="C6" s="73">
        <v>44751</v>
      </c>
      <c r="D6" s="74" t="s">
        <v>45</v>
      </c>
      <c r="E6" s="75">
        <v>186</v>
      </c>
      <c r="F6" s="75">
        <v>192</v>
      </c>
      <c r="G6" s="75">
        <v>182</v>
      </c>
      <c r="H6" s="75">
        <v>191</v>
      </c>
      <c r="I6" s="75"/>
      <c r="J6" s="75"/>
      <c r="K6" s="76">
        <v>4</v>
      </c>
      <c r="L6" s="76">
        <v>751</v>
      </c>
      <c r="M6" s="77">
        <v>187.75</v>
      </c>
      <c r="N6" s="78">
        <v>2</v>
      </c>
      <c r="O6" s="79">
        <v>189.75</v>
      </c>
    </row>
    <row r="7" spans="1:17" x14ac:dyDescent="0.3">
      <c r="A7" s="14" t="s">
        <v>20</v>
      </c>
      <c r="B7" s="15" t="s">
        <v>63</v>
      </c>
      <c r="C7" s="16">
        <v>44779</v>
      </c>
      <c r="D7" s="17" t="s">
        <v>45</v>
      </c>
      <c r="E7" s="18">
        <v>190</v>
      </c>
      <c r="F7" s="18">
        <v>191</v>
      </c>
      <c r="G7" s="18">
        <v>192</v>
      </c>
      <c r="H7" s="18">
        <v>191</v>
      </c>
      <c r="I7" s="18"/>
      <c r="J7" s="18"/>
      <c r="K7" s="19">
        <v>4</v>
      </c>
      <c r="L7" s="19">
        <v>764</v>
      </c>
      <c r="M7" s="20">
        <v>191</v>
      </c>
      <c r="N7" s="21">
        <v>3</v>
      </c>
      <c r="O7" s="22">
        <v>194</v>
      </c>
    </row>
    <row r="8" spans="1:17" x14ac:dyDescent="0.3">
      <c r="A8" s="14" t="s">
        <v>20</v>
      </c>
      <c r="B8" s="15" t="s">
        <v>63</v>
      </c>
      <c r="C8" s="16">
        <v>44828</v>
      </c>
      <c r="D8" s="17" t="s">
        <v>164</v>
      </c>
      <c r="E8" s="18">
        <v>194</v>
      </c>
      <c r="F8" s="18">
        <v>192</v>
      </c>
      <c r="G8" s="18">
        <v>188</v>
      </c>
      <c r="H8" s="18">
        <v>191</v>
      </c>
      <c r="I8" s="18"/>
      <c r="J8" s="18"/>
      <c r="K8" s="19">
        <v>4</v>
      </c>
      <c r="L8" s="19">
        <v>765</v>
      </c>
      <c r="M8" s="20">
        <v>191.25</v>
      </c>
      <c r="N8" s="21">
        <v>2</v>
      </c>
      <c r="O8" s="22">
        <v>193.25</v>
      </c>
    </row>
    <row r="10" spans="1:17" x14ac:dyDescent="0.3">
      <c r="K10" s="8">
        <f>SUM(K2:K9)</f>
        <v>28</v>
      </c>
      <c r="L10" s="8">
        <f>SUM(L2:L9)</f>
        <v>5308</v>
      </c>
      <c r="M10" s="7">
        <f>SUM(L10/K10)</f>
        <v>189.57142857142858</v>
      </c>
      <c r="N10" s="8">
        <f>SUM(N2:N9)</f>
        <v>24</v>
      </c>
      <c r="O10" s="12">
        <f>SUM(M10+N10)</f>
        <v>213.57142857142858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E2:J2" name="Range1_4_1"/>
    <protectedRange sqref="D2" name="Range1_1_1_1"/>
    <protectedRange algorithmName="SHA-512" hashValue="ON39YdpmFHfN9f47KpiRvqrKx0V9+erV1CNkpWzYhW/Qyc6aT8rEyCrvauWSYGZK2ia3o7vd3akF07acHAFpOA==" saltValue="yVW9XmDwTqEnmpSGai0KYg==" spinCount="100000" sqref="C3" name="Range1_22"/>
    <protectedRange algorithmName="SHA-512" hashValue="ON39YdpmFHfN9f47KpiRvqrKx0V9+erV1CNkpWzYhW/Qyc6aT8rEyCrvauWSYGZK2ia3o7vd3akF07acHAFpOA==" saltValue="yVW9XmDwTqEnmpSGai0KYg==" spinCount="100000" sqref="B3 E3:J3" name="Range1_4_4"/>
    <protectedRange algorithmName="SHA-512" hashValue="ON39YdpmFHfN9f47KpiRvqrKx0V9+erV1CNkpWzYhW/Qyc6aT8rEyCrvauWSYGZK2ia3o7vd3akF07acHAFpOA==" saltValue="yVW9XmDwTqEnmpSGai0KYg==" spinCount="100000" sqref="D3" name="Range1_1_2_4"/>
    <protectedRange algorithmName="SHA-512" hashValue="ON39YdpmFHfN9f47KpiRvqrKx0V9+erV1CNkpWzYhW/Qyc6aT8rEyCrvauWSYGZK2ia3o7vd3akF07acHAFpOA==" saltValue="yVW9XmDwTqEnmpSGai0KYg==" spinCount="100000" sqref="I4:J4 B4:C4" name="Range1_44"/>
    <protectedRange algorithmName="SHA-512" hashValue="ON39YdpmFHfN9f47KpiRvqrKx0V9+erV1CNkpWzYhW/Qyc6aT8rEyCrvauWSYGZK2ia3o7vd3akF07acHAFpOA==" saltValue="yVW9XmDwTqEnmpSGai0KYg==" spinCount="100000" sqref="D4" name="Range1_1_44"/>
    <protectedRange algorithmName="SHA-512" hashValue="ON39YdpmFHfN9f47KpiRvqrKx0V9+erV1CNkpWzYhW/Qyc6aT8rEyCrvauWSYGZK2ia3o7vd3akF07acHAFpOA==" saltValue="yVW9XmDwTqEnmpSGai0KYg==" spinCount="100000" sqref="E4:H4" name="Range1_3_19"/>
    <protectedRange algorithmName="SHA-512" hashValue="ON39YdpmFHfN9f47KpiRvqrKx0V9+erV1CNkpWzYhW/Qyc6aT8rEyCrvauWSYGZK2ia3o7vd3akF07acHAFpOA==" saltValue="yVW9XmDwTqEnmpSGai0KYg==" spinCount="100000" sqref="B5:C5 I5:J5" name="Range1_44_1"/>
    <protectedRange algorithmName="SHA-512" hashValue="ON39YdpmFHfN9f47KpiRvqrKx0V9+erV1CNkpWzYhW/Qyc6aT8rEyCrvauWSYGZK2ia3o7vd3akF07acHAFpOA==" saltValue="yVW9XmDwTqEnmpSGai0KYg==" spinCount="100000" sqref="D5" name="Range1_1_44_1"/>
    <protectedRange algorithmName="SHA-512" hashValue="ON39YdpmFHfN9f47KpiRvqrKx0V9+erV1CNkpWzYhW/Qyc6aT8rEyCrvauWSYGZK2ia3o7vd3akF07acHAFpOA==" saltValue="yVW9XmDwTqEnmpSGai0KYg==" spinCount="100000" sqref="E5:H5" name="Range1_3_19_1"/>
    <protectedRange algorithmName="SHA-512" hashValue="ON39YdpmFHfN9f47KpiRvqrKx0V9+erV1CNkpWzYhW/Qyc6aT8rEyCrvauWSYGZK2ia3o7vd3akF07acHAFpOA==" saltValue="yVW9XmDwTqEnmpSGai0KYg==" spinCount="100000" sqref="B6:C6 E6:J6" name="Range1_10"/>
    <protectedRange algorithmName="SHA-512" hashValue="ON39YdpmFHfN9f47KpiRvqrKx0V9+erV1CNkpWzYhW/Qyc6aT8rEyCrvauWSYGZK2ia3o7vd3akF07acHAFpOA==" saltValue="yVW9XmDwTqEnmpSGai0KYg==" spinCount="100000" sqref="D6" name="Range1_1_8"/>
    <protectedRange algorithmName="SHA-512" hashValue="ON39YdpmFHfN9f47KpiRvqrKx0V9+erV1CNkpWzYhW/Qyc6aT8rEyCrvauWSYGZK2ia3o7vd3akF07acHAFpOA==" saltValue="yVW9XmDwTqEnmpSGai0KYg==" spinCount="100000" sqref="I7:J7 B7:C7" name="Range1_25"/>
    <protectedRange algorithmName="SHA-512" hashValue="ON39YdpmFHfN9f47KpiRvqrKx0V9+erV1CNkpWzYhW/Qyc6aT8rEyCrvauWSYGZK2ia3o7vd3akF07acHAFpOA==" saltValue="yVW9XmDwTqEnmpSGai0KYg==" spinCount="100000" sqref="D7" name="Range1_1_16"/>
    <protectedRange algorithmName="SHA-512" hashValue="ON39YdpmFHfN9f47KpiRvqrKx0V9+erV1CNkpWzYhW/Qyc6aT8rEyCrvauWSYGZK2ia3o7vd3akF07acHAFpOA==" saltValue="yVW9XmDwTqEnmpSGai0KYg==" spinCount="100000" sqref="E7:H7" name="Range1_3_6"/>
    <protectedRange algorithmName="SHA-512" hashValue="ON39YdpmFHfN9f47KpiRvqrKx0V9+erV1CNkpWzYhW/Qyc6aT8rEyCrvauWSYGZK2ia3o7vd3akF07acHAFpOA==" saltValue="yVW9XmDwTqEnmpSGai0KYg==" spinCount="100000" sqref="E8:J8 B8:C8" name="Range1_10_4"/>
    <protectedRange algorithmName="SHA-512" hashValue="ON39YdpmFHfN9f47KpiRvqrKx0V9+erV1CNkpWzYhW/Qyc6aT8rEyCrvauWSYGZK2ia3o7vd3akF07acHAFpOA==" saltValue="yVW9XmDwTqEnmpSGai0KYg==" spinCount="100000" sqref="D8" name="Range1_1_7_3"/>
  </protectedRanges>
  <conditionalFormatting sqref="E2">
    <cfRule type="top10" dxfId="1996" priority="49" rank="1"/>
  </conditionalFormatting>
  <conditionalFormatting sqref="F2">
    <cfRule type="top10" dxfId="1995" priority="48" rank="1"/>
  </conditionalFormatting>
  <conditionalFormatting sqref="G2">
    <cfRule type="top10" dxfId="1994" priority="47" rank="1"/>
  </conditionalFormatting>
  <conditionalFormatting sqref="H2">
    <cfRule type="top10" dxfId="1993" priority="46" rank="1"/>
  </conditionalFormatting>
  <conditionalFormatting sqref="I2">
    <cfRule type="top10" dxfId="1992" priority="45" rank="1"/>
  </conditionalFormatting>
  <conditionalFormatting sqref="J2">
    <cfRule type="top10" dxfId="1991" priority="44" rank="1"/>
  </conditionalFormatting>
  <conditionalFormatting sqref="E3">
    <cfRule type="top10" dxfId="1990" priority="43" rank="1"/>
  </conditionalFormatting>
  <conditionalFormatting sqref="F3">
    <cfRule type="top10" dxfId="1989" priority="42" rank="1"/>
  </conditionalFormatting>
  <conditionalFormatting sqref="G3">
    <cfRule type="top10" dxfId="1988" priority="41" rank="1"/>
  </conditionalFormatting>
  <conditionalFormatting sqref="H3">
    <cfRule type="top10" dxfId="1987" priority="40" rank="1"/>
  </conditionalFormatting>
  <conditionalFormatting sqref="I3">
    <cfRule type="top10" dxfId="1986" priority="39" rank="1"/>
  </conditionalFormatting>
  <conditionalFormatting sqref="J3">
    <cfRule type="top10" dxfId="1985" priority="38" rank="1"/>
  </conditionalFormatting>
  <conditionalFormatting sqref="E4:J4">
    <cfRule type="cellIs" dxfId="1984" priority="30" operator="greaterThanOrEqual">
      <formula>200</formula>
    </cfRule>
  </conditionalFormatting>
  <conditionalFormatting sqref="F4">
    <cfRule type="top10" dxfId="1983" priority="31" rank="1"/>
  </conditionalFormatting>
  <conditionalFormatting sqref="I4">
    <cfRule type="top10" dxfId="1982" priority="32" rank="1"/>
    <cfRule type="top10" dxfId="1981" priority="33" rank="1"/>
  </conditionalFormatting>
  <conditionalFormatting sqref="E4">
    <cfRule type="top10" dxfId="1980" priority="34" rank="1"/>
  </conditionalFormatting>
  <conditionalFormatting sqref="G4">
    <cfRule type="top10" dxfId="1979" priority="35" rank="1"/>
  </conditionalFormatting>
  <conditionalFormatting sqref="H4">
    <cfRule type="top10" dxfId="1978" priority="36" rank="1"/>
  </conditionalFormatting>
  <conditionalFormatting sqref="J4">
    <cfRule type="top10" dxfId="1977" priority="37" rank="1"/>
  </conditionalFormatting>
  <conditionalFormatting sqref="E5:J5">
    <cfRule type="cellIs" dxfId="1976" priority="22" operator="greaterThanOrEqual">
      <formula>200</formula>
    </cfRule>
  </conditionalFormatting>
  <conditionalFormatting sqref="F5">
    <cfRule type="top10" dxfId="1975" priority="23" rank="1"/>
  </conditionalFormatting>
  <conditionalFormatting sqref="I5">
    <cfRule type="top10" dxfId="1974" priority="24" rank="1"/>
    <cfRule type="top10" dxfId="1973" priority="25" rank="1"/>
  </conditionalFormatting>
  <conditionalFormatting sqref="E5">
    <cfRule type="top10" dxfId="1972" priority="26" rank="1"/>
  </conditionalFormatting>
  <conditionalFormatting sqref="G5">
    <cfRule type="top10" dxfId="1971" priority="27" rank="1"/>
  </conditionalFormatting>
  <conditionalFormatting sqref="H5">
    <cfRule type="top10" dxfId="1970" priority="28" rank="1"/>
  </conditionalFormatting>
  <conditionalFormatting sqref="J5">
    <cfRule type="top10" dxfId="1969" priority="29" rank="1"/>
  </conditionalFormatting>
  <conditionalFormatting sqref="F6">
    <cfRule type="top10" dxfId="1968" priority="16" rank="1"/>
  </conditionalFormatting>
  <conditionalFormatting sqref="G6">
    <cfRule type="top10" dxfId="1967" priority="17" rank="1"/>
  </conditionalFormatting>
  <conditionalFormatting sqref="H6">
    <cfRule type="top10" dxfId="1966" priority="18" rank="1"/>
  </conditionalFormatting>
  <conditionalFormatting sqref="I6">
    <cfRule type="top10" dxfId="1965" priority="19" rank="1"/>
  </conditionalFormatting>
  <conditionalFormatting sqref="J6">
    <cfRule type="top10" dxfId="1964" priority="20" rank="1"/>
  </conditionalFormatting>
  <conditionalFormatting sqref="E6">
    <cfRule type="top10" dxfId="1963" priority="21" rank="1"/>
  </conditionalFormatting>
  <conditionalFormatting sqref="E6:J6">
    <cfRule type="cellIs" dxfId="1962" priority="15" operator="equal">
      <formula>200</formula>
    </cfRule>
  </conditionalFormatting>
  <conditionalFormatting sqref="F7">
    <cfRule type="top10" dxfId="1961" priority="12" rank="1"/>
  </conditionalFormatting>
  <conditionalFormatting sqref="I7">
    <cfRule type="top10" dxfId="1960" priority="9" rank="1"/>
    <cfRule type="top10" dxfId="1959" priority="14" rank="1"/>
  </conditionalFormatting>
  <conditionalFormatting sqref="E7">
    <cfRule type="top10" dxfId="1958" priority="13" rank="1"/>
  </conditionalFormatting>
  <conditionalFormatting sqref="G7">
    <cfRule type="top10" dxfId="1957" priority="11" rank="1"/>
  </conditionalFormatting>
  <conditionalFormatting sqref="H7">
    <cfRule type="top10" dxfId="1956" priority="10" rank="1"/>
  </conditionalFormatting>
  <conditionalFormatting sqref="J7">
    <cfRule type="top10" dxfId="1955" priority="8" rank="1"/>
  </conditionalFormatting>
  <conditionalFormatting sqref="E7:J7">
    <cfRule type="cellIs" dxfId="1954" priority="7" operator="greaterThanOrEqual">
      <formula>200</formula>
    </cfRule>
  </conditionalFormatting>
  <conditionalFormatting sqref="F8">
    <cfRule type="top10" dxfId="1953" priority="5" rank="1"/>
  </conditionalFormatting>
  <conditionalFormatting sqref="E8">
    <cfRule type="top10" dxfId="1952" priority="6" rank="1"/>
  </conditionalFormatting>
  <conditionalFormatting sqref="I8">
    <cfRule type="top10" dxfId="1951" priority="2" rank="1"/>
  </conditionalFormatting>
  <conditionalFormatting sqref="H8">
    <cfRule type="top10" dxfId="1950" priority="3" rank="1"/>
  </conditionalFormatting>
  <conditionalFormatting sqref="G8">
    <cfRule type="top10" dxfId="1949" priority="4" rank="1"/>
  </conditionalFormatting>
  <conditionalFormatting sqref="J8">
    <cfRule type="top10" dxfId="1948" priority="1" rank="1"/>
  </conditionalFormatting>
  <hyperlinks>
    <hyperlink ref="Q1" location="'National Rankings'!A1" display="Back to Ranking" xr:uid="{0E8638FA-B130-4037-98BE-D0728EE60EC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5115F6-B164-40D8-A2DD-CE30F56170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95148-0888-4305-A624-8A9A59A049EF}">
  <dimension ref="A1:Q6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147</v>
      </c>
      <c r="C2" s="16">
        <v>44787</v>
      </c>
      <c r="D2" s="17" t="s">
        <v>66</v>
      </c>
      <c r="E2" s="18">
        <v>176</v>
      </c>
      <c r="F2" s="18">
        <v>191</v>
      </c>
      <c r="G2" s="18">
        <v>198</v>
      </c>
      <c r="H2" s="18">
        <v>195</v>
      </c>
      <c r="I2" s="18"/>
      <c r="J2" s="18"/>
      <c r="K2" s="19">
        <v>4</v>
      </c>
      <c r="L2" s="19">
        <v>760</v>
      </c>
      <c r="M2" s="20">
        <v>190</v>
      </c>
      <c r="N2" s="21">
        <v>10</v>
      </c>
      <c r="O2" s="22">
        <v>200</v>
      </c>
    </row>
    <row r="3" spans="1:17" x14ac:dyDescent="0.3">
      <c r="A3" s="14" t="s">
        <v>60</v>
      </c>
      <c r="B3" s="15" t="s">
        <v>147</v>
      </c>
      <c r="C3" s="16">
        <v>44801</v>
      </c>
      <c r="D3" s="17" t="s">
        <v>100</v>
      </c>
      <c r="E3" s="18">
        <v>182</v>
      </c>
      <c r="F3" s="18">
        <v>183</v>
      </c>
      <c r="G3" s="18">
        <v>191</v>
      </c>
      <c r="H3" s="18">
        <v>188</v>
      </c>
      <c r="I3" s="18">
        <v>189</v>
      </c>
      <c r="J3" s="18">
        <v>187</v>
      </c>
      <c r="K3" s="19">
        <v>6</v>
      </c>
      <c r="L3" s="19">
        <v>1120</v>
      </c>
      <c r="M3" s="20">
        <v>186.66666666666666</v>
      </c>
      <c r="N3" s="21">
        <v>6</v>
      </c>
      <c r="O3" s="22">
        <f>SUM(M3+N3)</f>
        <v>192.66666666666666</v>
      </c>
    </row>
    <row r="4" spans="1:17" x14ac:dyDescent="0.3">
      <c r="A4" s="14" t="s">
        <v>20</v>
      </c>
      <c r="B4" s="15" t="s">
        <v>147</v>
      </c>
      <c r="C4" s="16">
        <v>44815</v>
      </c>
      <c r="D4" s="17" t="s">
        <v>66</v>
      </c>
      <c r="E4" s="18">
        <v>189</v>
      </c>
      <c r="F4" s="18">
        <v>189</v>
      </c>
      <c r="G4" s="18">
        <v>192</v>
      </c>
      <c r="H4" s="18">
        <v>190</v>
      </c>
      <c r="I4" s="18">
        <v>188</v>
      </c>
      <c r="J4" s="18">
        <v>198</v>
      </c>
      <c r="K4" s="19">
        <v>6</v>
      </c>
      <c r="L4" s="19">
        <v>1146</v>
      </c>
      <c r="M4" s="20">
        <v>191</v>
      </c>
      <c r="N4" s="21">
        <v>12</v>
      </c>
      <c r="O4" s="22">
        <v>203</v>
      </c>
    </row>
    <row r="6" spans="1:17" x14ac:dyDescent="0.3">
      <c r="K6" s="8">
        <f>SUM(K2:K5)</f>
        <v>16</v>
      </c>
      <c r="L6" s="8">
        <f>SUM(L2:L5)</f>
        <v>3026</v>
      </c>
      <c r="M6" s="7">
        <f>SUM(L6/K6)</f>
        <v>189.125</v>
      </c>
      <c r="N6" s="8">
        <f>SUM(N2:N5)</f>
        <v>28</v>
      </c>
      <c r="O6" s="12">
        <f>SUM(M6+N6)</f>
        <v>217.125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7"/>
    <protectedRange algorithmName="SHA-512" hashValue="ON39YdpmFHfN9f47KpiRvqrKx0V9+erV1CNkpWzYhW/Qyc6aT8rEyCrvauWSYGZK2ia3o7vd3akF07acHAFpOA==" saltValue="yVW9XmDwTqEnmpSGai0KYg==" spinCount="100000" sqref="D2" name="Range1_1_14"/>
    <protectedRange algorithmName="SHA-512" hashValue="ON39YdpmFHfN9f47KpiRvqrKx0V9+erV1CNkpWzYhW/Qyc6aT8rEyCrvauWSYGZK2ia3o7vd3akF07acHAFpOA==" saltValue="yVW9XmDwTqEnmpSGai0KYg==" spinCount="100000" sqref="B3:C3" name="Range1"/>
    <protectedRange algorithmName="SHA-512" hashValue="ON39YdpmFHfN9f47KpiRvqrKx0V9+erV1CNkpWzYhW/Qyc6aT8rEyCrvauWSYGZK2ia3o7vd3akF07acHAFpOA==" saltValue="yVW9XmDwTqEnmpSGai0KYg==" spinCount="100000" sqref="D3" name="Range1_1_15"/>
    <protectedRange algorithmName="SHA-512" hashValue="ON39YdpmFHfN9f47KpiRvqrKx0V9+erV1CNkpWzYhW/Qyc6aT8rEyCrvauWSYGZK2ia3o7vd3akF07acHAFpOA==" saltValue="yVW9XmDwTqEnmpSGai0KYg==" spinCount="100000" sqref="E3:J3" name="Range1_3_5"/>
    <protectedRange sqref="B4:C4 E4:J4" name="Range1_8_2"/>
    <protectedRange sqref="D4" name="Range1_1_6_2"/>
  </protectedRanges>
  <conditionalFormatting sqref="I2">
    <cfRule type="top10" dxfId="2631" priority="19" rank="1"/>
  </conditionalFormatting>
  <conditionalFormatting sqref="H2">
    <cfRule type="top10" dxfId="2630" priority="15" rank="1"/>
  </conditionalFormatting>
  <conditionalFormatting sqref="J2">
    <cfRule type="top10" dxfId="2629" priority="16" rank="1"/>
  </conditionalFormatting>
  <conditionalFormatting sqref="G2">
    <cfRule type="top10" dxfId="2628" priority="18" rank="1"/>
  </conditionalFormatting>
  <conditionalFormatting sqref="F2">
    <cfRule type="top10" dxfId="2627" priority="17" rank="1"/>
  </conditionalFormatting>
  <conditionalFormatting sqref="E2">
    <cfRule type="top10" dxfId="2626" priority="14" rank="1"/>
  </conditionalFormatting>
  <conditionalFormatting sqref="E3:J3">
    <cfRule type="cellIs" dxfId="2625" priority="7" operator="greaterThanOrEqual">
      <formula>200</formula>
    </cfRule>
  </conditionalFormatting>
  <conditionalFormatting sqref="F3">
    <cfRule type="top10" dxfId="2624" priority="8" rank="1"/>
  </conditionalFormatting>
  <conditionalFormatting sqref="E3">
    <cfRule type="top10" dxfId="2623" priority="9" rank="1"/>
  </conditionalFormatting>
  <conditionalFormatting sqref="J3">
    <cfRule type="top10" dxfId="2622" priority="10" rank="1"/>
  </conditionalFormatting>
  <conditionalFormatting sqref="G3">
    <cfRule type="top10" dxfId="2621" priority="11" rank="1"/>
  </conditionalFormatting>
  <conditionalFormatting sqref="H3">
    <cfRule type="top10" dxfId="2620" priority="12" rank="1"/>
  </conditionalFormatting>
  <conditionalFormatting sqref="I3">
    <cfRule type="top10" dxfId="2619" priority="13" rank="1"/>
  </conditionalFormatting>
  <conditionalFormatting sqref="E4">
    <cfRule type="top10" dxfId="2618" priority="1" rank="1"/>
  </conditionalFormatting>
  <conditionalFormatting sqref="F4">
    <cfRule type="top10" dxfId="2617" priority="2" rank="1"/>
  </conditionalFormatting>
  <conditionalFormatting sqref="G4">
    <cfRule type="top10" dxfId="2616" priority="3" rank="1"/>
  </conditionalFormatting>
  <conditionalFormatting sqref="H4">
    <cfRule type="top10" dxfId="2615" priority="4" rank="1"/>
  </conditionalFormatting>
  <conditionalFormatting sqref="I4">
    <cfRule type="top10" dxfId="2614" priority="5" rank="1"/>
  </conditionalFormatting>
  <conditionalFormatting sqref="J4">
    <cfRule type="top10" dxfId="2613" priority="6" rank="1"/>
  </conditionalFormatting>
  <hyperlinks>
    <hyperlink ref="Q1" location="'National Rankings'!A1" display="Back to Ranking" xr:uid="{52891F61-747F-42F0-A995-F372E7EF168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A796DD-F636-4C16-8A5D-F17E94B96F7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F0BE6-78F3-42F7-95A2-7F8A0A94E0A1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159</v>
      </c>
      <c r="C2" s="16">
        <v>44807</v>
      </c>
      <c r="D2" s="17" t="s">
        <v>156</v>
      </c>
      <c r="E2" s="18">
        <v>191</v>
      </c>
      <c r="F2" s="18">
        <v>182</v>
      </c>
      <c r="G2" s="18">
        <v>193</v>
      </c>
      <c r="H2" s="18">
        <v>191</v>
      </c>
      <c r="I2" s="18">
        <v>193</v>
      </c>
      <c r="J2" s="18">
        <v>195</v>
      </c>
      <c r="K2" s="19">
        <v>6</v>
      </c>
      <c r="L2" s="19">
        <v>1145</v>
      </c>
      <c r="M2" s="20">
        <v>190.83333333333334</v>
      </c>
      <c r="N2" s="21">
        <v>4</v>
      </c>
      <c r="O2" s="22">
        <v>194.83333333333334</v>
      </c>
    </row>
    <row r="4" spans="1:17" x14ac:dyDescent="0.3">
      <c r="K4" s="8">
        <f>SUM(K2:K3)</f>
        <v>6</v>
      </c>
      <c r="L4" s="8">
        <f>SUM(L2:L3)</f>
        <v>1145</v>
      </c>
      <c r="M4" s="7">
        <f>SUM(L4/K4)</f>
        <v>190.83333333333334</v>
      </c>
      <c r="N4" s="8">
        <f>SUM(N2:N3)</f>
        <v>4</v>
      </c>
      <c r="O4" s="12">
        <f>SUM(M4+N4)</f>
        <v>194.83333333333334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0"/>
    <protectedRange algorithmName="SHA-512" hashValue="ON39YdpmFHfN9f47KpiRvqrKx0V9+erV1CNkpWzYhW/Qyc6aT8rEyCrvauWSYGZK2ia3o7vd3akF07acHAFpOA==" saltValue="yVW9XmDwTqEnmpSGai0KYg==" spinCount="100000" sqref="D2" name="Range1_1_20"/>
  </protectedRanges>
  <conditionalFormatting sqref="J2">
    <cfRule type="top10" dxfId="1947" priority="2" rank="1"/>
  </conditionalFormatting>
  <conditionalFormatting sqref="I2">
    <cfRule type="top10" dxfId="1946" priority="3" rank="1"/>
  </conditionalFormatting>
  <conditionalFormatting sqref="H2">
    <cfRule type="top10" dxfId="1945" priority="4" rank="1"/>
  </conditionalFormatting>
  <conditionalFormatting sqref="G2">
    <cfRule type="top10" dxfId="1944" priority="5" rank="1"/>
  </conditionalFormatting>
  <conditionalFormatting sqref="F2">
    <cfRule type="top10" dxfId="1943" priority="6" rank="1"/>
  </conditionalFormatting>
  <conditionalFormatting sqref="E2">
    <cfRule type="top10" dxfId="1942" priority="7" rank="1"/>
  </conditionalFormatting>
  <conditionalFormatting sqref="E2:J2">
    <cfRule type="cellIs" dxfId="1941" priority="1" operator="greaterThanOrEqual">
      <formula>200</formula>
    </cfRule>
  </conditionalFormatting>
  <hyperlinks>
    <hyperlink ref="Q1" location="'National Rankings'!A1" display="Back to Ranking" xr:uid="{8966991A-29F0-4E45-A6B7-B55366B9BB0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F51F3D-88A4-4534-B6C2-1F1EE6D492E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7F7B8-A7E4-4E27-BA35-05F60DF284E9}">
  <sheetPr codeName="Sheet45"/>
  <dimension ref="A1:Q5"/>
  <sheetViews>
    <sheetView workbookViewId="0">
      <selection activeCell="A2" sqref="A2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41</v>
      </c>
      <c r="C2" s="16">
        <v>44632</v>
      </c>
      <c r="D2" s="17" t="s">
        <v>32</v>
      </c>
      <c r="E2" s="18">
        <v>167</v>
      </c>
      <c r="F2" s="18">
        <v>175</v>
      </c>
      <c r="G2" s="18">
        <v>173</v>
      </c>
      <c r="H2" s="18">
        <v>126</v>
      </c>
      <c r="I2" s="18"/>
      <c r="J2" s="18"/>
      <c r="K2" s="19">
        <v>4</v>
      </c>
      <c r="L2" s="19">
        <v>641</v>
      </c>
      <c r="M2" s="20">
        <v>160.25</v>
      </c>
      <c r="N2" s="21">
        <v>3</v>
      </c>
      <c r="O2" s="22">
        <v>163.25</v>
      </c>
    </row>
    <row r="3" spans="1:17" x14ac:dyDescent="0.3">
      <c r="A3" s="14" t="s">
        <v>20</v>
      </c>
      <c r="B3" s="15" t="s">
        <v>41</v>
      </c>
      <c r="C3" s="16">
        <v>44646</v>
      </c>
      <c r="D3" s="17" t="s">
        <v>32</v>
      </c>
      <c r="E3" s="18">
        <v>140</v>
      </c>
      <c r="F3" s="18">
        <v>171</v>
      </c>
      <c r="G3" s="18">
        <v>174</v>
      </c>
      <c r="H3" s="18">
        <v>174</v>
      </c>
      <c r="I3" s="18"/>
      <c r="J3" s="18"/>
      <c r="K3" s="19">
        <v>4</v>
      </c>
      <c r="L3" s="19">
        <v>659</v>
      </c>
      <c r="M3" s="20">
        <v>164.75</v>
      </c>
      <c r="N3" s="21">
        <v>2</v>
      </c>
      <c r="O3" s="22">
        <v>166.75</v>
      </c>
    </row>
    <row r="5" spans="1:17" x14ac:dyDescent="0.3">
      <c r="K5" s="8">
        <f>SUM(K2:K4)</f>
        <v>8</v>
      </c>
      <c r="L5" s="8">
        <f>SUM(L2:L4)</f>
        <v>1300</v>
      </c>
      <c r="M5" s="7">
        <f>SUM(L5/K5)</f>
        <v>162.5</v>
      </c>
      <c r="N5" s="8">
        <f>SUM(N2:N4)</f>
        <v>5</v>
      </c>
      <c r="O5" s="12">
        <f>SUM(M5+N5)</f>
        <v>167.5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_1"/>
    <protectedRange algorithmName="SHA-512" hashValue="ON39YdpmFHfN9f47KpiRvqrKx0V9+erV1CNkpWzYhW/Qyc6aT8rEyCrvauWSYGZK2ia3o7vd3akF07acHAFpOA==" saltValue="yVW9XmDwTqEnmpSGai0KYg==" spinCount="100000" sqref="D2" name="Range1_1_2_1_1"/>
    <protectedRange algorithmName="SHA-512" hashValue="ON39YdpmFHfN9f47KpiRvqrKx0V9+erV1CNkpWzYhW/Qyc6aT8rEyCrvauWSYGZK2ia3o7vd3akF07acHAFpOA==" saltValue="yVW9XmDwTqEnmpSGai0KYg==" spinCount="100000" sqref="B3:C3 E3:J3" name="Range1_4_3"/>
    <protectedRange algorithmName="SHA-512" hashValue="ON39YdpmFHfN9f47KpiRvqrKx0V9+erV1CNkpWzYhW/Qyc6aT8rEyCrvauWSYGZK2ia3o7vd3akF07acHAFpOA==" saltValue="yVW9XmDwTqEnmpSGai0KYg==" spinCount="100000" sqref="D3" name="Range1_1_2_3"/>
  </protectedRanges>
  <conditionalFormatting sqref="E2">
    <cfRule type="top10" dxfId="1940" priority="12" rank="1"/>
  </conditionalFormatting>
  <conditionalFormatting sqref="F2">
    <cfRule type="top10" dxfId="1939" priority="11" rank="1"/>
  </conditionalFormatting>
  <conditionalFormatting sqref="G2">
    <cfRule type="top10" dxfId="1938" priority="10" rank="1"/>
  </conditionalFormatting>
  <conditionalFormatting sqref="H2">
    <cfRule type="top10" dxfId="1937" priority="9" rank="1"/>
  </conditionalFormatting>
  <conditionalFormatting sqref="I2">
    <cfRule type="top10" dxfId="1936" priority="8" rank="1"/>
  </conditionalFormatting>
  <conditionalFormatting sqref="J2">
    <cfRule type="top10" dxfId="1935" priority="7" rank="1"/>
  </conditionalFormatting>
  <conditionalFormatting sqref="E3">
    <cfRule type="top10" dxfId="1934" priority="6" rank="1"/>
  </conditionalFormatting>
  <conditionalFormatting sqref="F3">
    <cfRule type="top10" dxfId="1933" priority="5" rank="1"/>
  </conditionalFormatting>
  <conditionalFormatting sqref="G3">
    <cfRule type="top10" dxfId="1932" priority="4" rank="1"/>
  </conditionalFormatting>
  <conditionalFormatting sqref="H3">
    <cfRule type="top10" dxfId="1931" priority="3" rank="1"/>
  </conditionalFormatting>
  <conditionalFormatting sqref="I3">
    <cfRule type="top10" dxfId="1930" priority="2" rank="1"/>
  </conditionalFormatting>
  <conditionalFormatting sqref="J3">
    <cfRule type="top10" dxfId="1929" priority="1" rank="1"/>
  </conditionalFormatting>
  <hyperlinks>
    <hyperlink ref="Q1" location="'National Rankings'!A1" display="Back to Ranking" xr:uid="{28657F48-EDBA-40B5-A831-093F6D7C550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D016B2-AA81-4688-95AA-BE8FEA6BF79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60A47-D4DD-4839-BC4C-CEFC8155B418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148</v>
      </c>
      <c r="C2" s="16">
        <v>44779</v>
      </c>
      <c r="D2" s="17" t="s">
        <v>45</v>
      </c>
      <c r="E2" s="18">
        <v>187</v>
      </c>
      <c r="F2" s="18">
        <v>174</v>
      </c>
      <c r="G2" s="18">
        <v>177</v>
      </c>
      <c r="H2" s="18">
        <v>191</v>
      </c>
      <c r="I2" s="18"/>
      <c r="J2" s="18"/>
      <c r="K2" s="19">
        <v>4</v>
      </c>
      <c r="L2" s="19">
        <v>729</v>
      </c>
      <c r="M2" s="20">
        <v>182.25</v>
      </c>
      <c r="N2" s="21">
        <v>2</v>
      </c>
      <c r="O2" s="22">
        <v>184.25</v>
      </c>
    </row>
    <row r="4" spans="1:17" x14ac:dyDescent="0.3">
      <c r="K4" s="8">
        <f>SUM(K2:K3)</f>
        <v>4</v>
      </c>
      <c r="L4" s="8">
        <f>SUM(L2:L3)</f>
        <v>729</v>
      </c>
      <c r="M4" s="7">
        <f>SUM(L4/K4)</f>
        <v>182.25</v>
      </c>
      <c r="N4" s="8">
        <f>SUM(N2:N3)</f>
        <v>2</v>
      </c>
      <c r="O4" s="12">
        <f>SUM(M4+N4)</f>
        <v>184.25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25"/>
    <protectedRange algorithmName="SHA-512" hashValue="ON39YdpmFHfN9f47KpiRvqrKx0V9+erV1CNkpWzYhW/Qyc6aT8rEyCrvauWSYGZK2ia3o7vd3akF07acHAFpOA==" saltValue="yVW9XmDwTqEnmpSGai0KYg==" spinCount="100000" sqref="D2" name="Range1_1_16"/>
    <protectedRange algorithmName="SHA-512" hashValue="ON39YdpmFHfN9f47KpiRvqrKx0V9+erV1CNkpWzYhW/Qyc6aT8rEyCrvauWSYGZK2ia3o7vd3akF07acHAFpOA==" saltValue="yVW9XmDwTqEnmpSGai0KYg==" spinCount="100000" sqref="E2:H2" name="Range1_3_6"/>
  </protectedRanges>
  <conditionalFormatting sqref="F2">
    <cfRule type="top10" dxfId="1928" priority="6" rank="1"/>
  </conditionalFormatting>
  <conditionalFormatting sqref="I2">
    <cfRule type="top10" dxfId="1927" priority="3" rank="1"/>
    <cfRule type="top10" dxfId="1926" priority="8" rank="1"/>
  </conditionalFormatting>
  <conditionalFormatting sqref="E2">
    <cfRule type="top10" dxfId="1925" priority="7" rank="1"/>
  </conditionalFormatting>
  <conditionalFormatting sqref="G2">
    <cfRule type="top10" dxfId="1924" priority="5" rank="1"/>
  </conditionalFormatting>
  <conditionalFormatting sqref="H2">
    <cfRule type="top10" dxfId="1923" priority="4" rank="1"/>
  </conditionalFormatting>
  <conditionalFormatting sqref="J2">
    <cfRule type="top10" dxfId="1922" priority="2" rank="1"/>
  </conditionalFormatting>
  <conditionalFormatting sqref="E2:J2">
    <cfRule type="cellIs" dxfId="1921" priority="1" operator="greaterThanOrEqual">
      <formula>200</formula>
    </cfRule>
  </conditionalFormatting>
  <hyperlinks>
    <hyperlink ref="Q1" location="'National Rankings'!A1" display="Back to Ranking" xr:uid="{A982DB13-C82A-4A5B-A858-EFD87EC4E0B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F39750-30F9-4BF2-9399-327DFDAB132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135DD-66D0-433C-B0BD-606711B6BB80}">
  <sheetPr codeName="Sheet14"/>
  <dimension ref="A1:Q7"/>
  <sheetViews>
    <sheetView workbookViewId="0">
      <selection activeCell="A5" sqref="A5:O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48" t="s">
        <v>60</v>
      </c>
      <c r="B2" s="49" t="s">
        <v>108</v>
      </c>
      <c r="C2" s="50">
        <v>44702</v>
      </c>
      <c r="D2" s="51" t="s">
        <v>106</v>
      </c>
      <c r="E2" s="52">
        <v>183</v>
      </c>
      <c r="F2" s="52">
        <v>183</v>
      </c>
      <c r="G2" s="52">
        <v>174</v>
      </c>
      <c r="H2" s="52">
        <v>179</v>
      </c>
      <c r="I2" s="52"/>
      <c r="J2" s="52"/>
      <c r="K2" s="53">
        <v>4</v>
      </c>
      <c r="L2" s="53">
        <v>719</v>
      </c>
      <c r="M2" s="54">
        <v>179.75</v>
      </c>
      <c r="N2" s="55">
        <v>2</v>
      </c>
      <c r="O2" s="56">
        <v>181.75</v>
      </c>
    </row>
    <row r="3" spans="1:17" x14ac:dyDescent="0.3">
      <c r="A3" s="24" t="s">
        <v>60</v>
      </c>
      <c r="B3" s="25" t="s">
        <v>108</v>
      </c>
      <c r="C3" s="26">
        <v>44730</v>
      </c>
      <c r="D3" s="27" t="s">
        <v>106</v>
      </c>
      <c r="E3" s="28">
        <v>189</v>
      </c>
      <c r="F3" s="28">
        <v>187</v>
      </c>
      <c r="G3" s="28">
        <v>187</v>
      </c>
      <c r="H3" s="28">
        <v>179</v>
      </c>
      <c r="I3" s="28">
        <v>178</v>
      </c>
      <c r="J3" s="28">
        <v>167</v>
      </c>
      <c r="K3" s="29">
        <v>6</v>
      </c>
      <c r="L3" s="29">
        <v>1087</v>
      </c>
      <c r="M3" s="30">
        <v>181.16666666666666</v>
      </c>
      <c r="N3" s="31">
        <v>4</v>
      </c>
      <c r="O3" s="32">
        <v>185.16666666666666</v>
      </c>
    </row>
    <row r="4" spans="1:17" x14ac:dyDescent="0.3">
      <c r="A4" s="14" t="s">
        <v>20</v>
      </c>
      <c r="B4" s="15" t="s">
        <v>108</v>
      </c>
      <c r="C4" s="16">
        <v>44758</v>
      </c>
      <c r="D4" s="17" t="s">
        <v>106</v>
      </c>
      <c r="E4" s="18">
        <v>187</v>
      </c>
      <c r="F4" s="18">
        <v>190</v>
      </c>
      <c r="G4" s="18">
        <v>188</v>
      </c>
      <c r="H4" s="18">
        <v>181</v>
      </c>
      <c r="I4" s="18"/>
      <c r="J4" s="18"/>
      <c r="K4" s="19">
        <v>4</v>
      </c>
      <c r="L4" s="19">
        <v>746</v>
      </c>
      <c r="M4" s="20">
        <v>186.5</v>
      </c>
      <c r="N4" s="21">
        <v>2</v>
      </c>
      <c r="O4" s="22">
        <v>188.5</v>
      </c>
    </row>
    <row r="5" spans="1:17" x14ac:dyDescent="0.3">
      <c r="A5" s="14" t="s">
        <v>60</v>
      </c>
      <c r="B5" s="96" t="s">
        <v>108</v>
      </c>
      <c r="C5" s="16">
        <v>44793</v>
      </c>
      <c r="D5" s="17" t="s">
        <v>106</v>
      </c>
      <c r="E5" s="18">
        <v>191</v>
      </c>
      <c r="F5" s="18">
        <v>191</v>
      </c>
      <c r="G5" s="18">
        <v>190</v>
      </c>
      <c r="H5" s="18">
        <v>181</v>
      </c>
      <c r="I5" s="18">
        <v>183</v>
      </c>
      <c r="J5" s="18">
        <v>184</v>
      </c>
      <c r="K5" s="19">
        <v>6</v>
      </c>
      <c r="L5" s="19">
        <v>1120</v>
      </c>
      <c r="M5" s="20">
        <v>186.66666666666666</v>
      </c>
      <c r="N5" s="21">
        <v>4</v>
      </c>
      <c r="O5" s="22">
        <v>190.66666666666666</v>
      </c>
    </row>
    <row r="7" spans="1:17" x14ac:dyDescent="0.3">
      <c r="K7" s="8">
        <f>SUM(K2:K6)</f>
        <v>20</v>
      </c>
      <c r="L7" s="8">
        <f>SUM(L2:L6)</f>
        <v>3672</v>
      </c>
      <c r="M7" s="7">
        <f>SUM(L7/K7)</f>
        <v>183.6</v>
      </c>
      <c r="N7" s="8">
        <f>SUM(N2:N6)</f>
        <v>12</v>
      </c>
      <c r="O7" s="12">
        <f>SUM(M7+N7)</f>
        <v>195.6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8_1"/>
    <protectedRange algorithmName="SHA-512" hashValue="ON39YdpmFHfN9f47KpiRvqrKx0V9+erV1CNkpWzYhW/Qyc6aT8rEyCrvauWSYGZK2ia3o7vd3akF07acHAFpOA==" saltValue="yVW9XmDwTqEnmpSGai0KYg==" spinCount="100000" sqref="D2" name="Range1_1_6_4"/>
    <protectedRange algorithmName="SHA-512" hashValue="ON39YdpmFHfN9f47KpiRvqrKx0V9+erV1CNkpWzYhW/Qyc6aT8rEyCrvauWSYGZK2ia3o7vd3akF07acHAFpOA==" saltValue="yVW9XmDwTqEnmpSGai0KYg==" spinCount="100000" sqref="B3:C3" name="Range1_1_2_2_1_1_1"/>
    <protectedRange algorithmName="SHA-512" hashValue="ON39YdpmFHfN9f47KpiRvqrKx0V9+erV1CNkpWzYhW/Qyc6aT8rEyCrvauWSYGZK2ia3o7vd3akF07acHAFpOA==" saltValue="yVW9XmDwTqEnmpSGai0KYg==" spinCount="100000" sqref="D3" name="Range1_1_1_2_1_1_1_1"/>
    <protectedRange algorithmName="SHA-512" hashValue="ON39YdpmFHfN9f47KpiRvqrKx0V9+erV1CNkpWzYhW/Qyc6aT8rEyCrvauWSYGZK2ia3o7vd3akF07acHAFpOA==" saltValue="yVW9XmDwTqEnmpSGai0KYg==" spinCount="100000" sqref="E3:J3" name="Range1_4_2_1_1_1"/>
    <protectedRange algorithmName="SHA-512" hashValue="ON39YdpmFHfN9f47KpiRvqrKx0V9+erV1CNkpWzYhW/Qyc6aT8rEyCrvauWSYGZK2ia3o7vd3akF07acHAFpOA==" saltValue="yVW9XmDwTqEnmpSGai0KYg==" spinCount="100000" sqref="B4:C4 E4:J4" name="Range1_4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5:J5 B5:C5" name="Range1_4_1_1_1"/>
    <protectedRange algorithmName="SHA-512" hashValue="ON39YdpmFHfN9f47KpiRvqrKx0V9+erV1CNkpWzYhW/Qyc6aT8rEyCrvauWSYGZK2ia3o7vd3akF07acHAFpOA==" saltValue="yVW9XmDwTqEnmpSGai0KYg==" spinCount="100000" sqref="D5" name="Range1_1_4_1_1"/>
  </protectedRanges>
  <conditionalFormatting sqref="E2">
    <cfRule type="top10" dxfId="1920" priority="19" rank="1"/>
  </conditionalFormatting>
  <conditionalFormatting sqref="F2">
    <cfRule type="top10" dxfId="1919" priority="20" rank="1"/>
  </conditionalFormatting>
  <conditionalFormatting sqref="G2">
    <cfRule type="top10" dxfId="1918" priority="21" rank="1"/>
  </conditionalFormatting>
  <conditionalFormatting sqref="H2">
    <cfRule type="top10" dxfId="1917" priority="22" rank="1"/>
  </conditionalFormatting>
  <conditionalFormatting sqref="I2">
    <cfRule type="top10" dxfId="1916" priority="23" rank="1"/>
  </conditionalFormatting>
  <conditionalFormatting sqref="J2">
    <cfRule type="top10" dxfId="1915" priority="24" rank="1"/>
  </conditionalFormatting>
  <conditionalFormatting sqref="E3">
    <cfRule type="top10" dxfId="1914" priority="18" rank="1"/>
  </conditionalFormatting>
  <conditionalFormatting sqref="F3">
    <cfRule type="top10" dxfId="1913" priority="17" rank="1"/>
  </conditionalFormatting>
  <conditionalFormatting sqref="G3">
    <cfRule type="top10" dxfId="1912" priority="16" rank="1"/>
  </conditionalFormatting>
  <conditionalFormatting sqref="H3">
    <cfRule type="top10" dxfId="1911" priority="15" rank="1"/>
  </conditionalFormatting>
  <conditionalFormatting sqref="I3">
    <cfRule type="top10" dxfId="1910" priority="14" rank="1"/>
  </conditionalFormatting>
  <conditionalFormatting sqref="J3">
    <cfRule type="top10" dxfId="1909" priority="13" rank="1"/>
  </conditionalFormatting>
  <conditionalFormatting sqref="E4">
    <cfRule type="top10" dxfId="1908" priority="12" rank="1"/>
  </conditionalFormatting>
  <conditionalFormatting sqref="F4">
    <cfRule type="top10" dxfId="1907" priority="11" rank="1"/>
  </conditionalFormatting>
  <conditionalFormatting sqref="G4">
    <cfRule type="top10" dxfId="1906" priority="10" rank="1"/>
  </conditionalFormatting>
  <conditionalFormatting sqref="H4">
    <cfRule type="top10" dxfId="1905" priority="9" rank="1"/>
  </conditionalFormatting>
  <conditionalFormatting sqref="I4">
    <cfRule type="top10" dxfId="1904" priority="8" rank="1"/>
  </conditionalFormatting>
  <conditionalFormatting sqref="J4">
    <cfRule type="top10" dxfId="1903" priority="7" rank="1"/>
  </conditionalFormatting>
  <conditionalFormatting sqref="E5">
    <cfRule type="top10" dxfId="1902" priority="6" rank="1"/>
  </conditionalFormatting>
  <conditionalFormatting sqref="F5">
    <cfRule type="top10" dxfId="1901" priority="5" rank="1"/>
  </conditionalFormatting>
  <conditionalFormatting sqref="G5">
    <cfRule type="top10" dxfId="1900" priority="4" rank="1"/>
  </conditionalFormatting>
  <conditionalFormatting sqref="H5">
    <cfRule type="top10" dxfId="1899" priority="3" rank="1"/>
  </conditionalFormatting>
  <conditionalFormatting sqref="I5">
    <cfRule type="top10" dxfId="1898" priority="2" rank="1"/>
  </conditionalFormatting>
  <conditionalFormatting sqref="J5">
    <cfRule type="top10" dxfId="1897" priority="1" rank="1"/>
  </conditionalFormatting>
  <hyperlinks>
    <hyperlink ref="Q1" location="'National Rankings'!A1" display="Back to Ranking" xr:uid="{C6D4F447-ABC9-42D8-97D4-5A03E356683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03848E-CD7D-4513-B418-30662BA85C6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43784-CB42-4B2D-B337-EA3076FC617D}">
  <sheetPr codeName="Sheet13"/>
  <dimension ref="A1:Q7"/>
  <sheetViews>
    <sheetView workbookViewId="0">
      <selection activeCell="A5" sqref="A5:O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48" t="s">
        <v>60</v>
      </c>
      <c r="B2" s="49" t="s">
        <v>107</v>
      </c>
      <c r="C2" s="50">
        <v>44702</v>
      </c>
      <c r="D2" s="51" t="s">
        <v>106</v>
      </c>
      <c r="E2" s="52">
        <v>192</v>
      </c>
      <c r="F2" s="52">
        <v>185</v>
      </c>
      <c r="G2" s="52">
        <v>179</v>
      </c>
      <c r="H2" s="52">
        <v>193</v>
      </c>
      <c r="I2" s="52"/>
      <c r="J2" s="52"/>
      <c r="K2" s="53">
        <v>4</v>
      </c>
      <c r="L2" s="53">
        <v>749</v>
      </c>
      <c r="M2" s="54">
        <v>187.25</v>
      </c>
      <c r="N2" s="55">
        <v>3</v>
      </c>
      <c r="O2" s="56">
        <v>190.25</v>
      </c>
    </row>
    <row r="3" spans="1:17" x14ac:dyDescent="0.3">
      <c r="A3" s="24" t="s">
        <v>60</v>
      </c>
      <c r="B3" s="25" t="s">
        <v>107</v>
      </c>
      <c r="C3" s="26">
        <v>44730</v>
      </c>
      <c r="D3" s="27" t="s">
        <v>106</v>
      </c>
      <c r="E3" s="28">
        <v>188</v>
      </c>
      <c r="F3" s="28">
        <v>180</v>
      </c>
      <c r="G3" s="28">
        <v>185</v>
      </c>
      <c r="H3" s="28">
        <v>172</v>
      </c>
      <c r="I3" s="28">
        <v>184</v>
      </c>
      <c r="J3" s="28">
        <v>178</v>
      </c>
      <c r="K3" s="29">
        <v>6</v>
      </c>
      <c r="L3" s="29">
        <v>1087</v>
      </c>
      <c r="M3" s="30">
        <v>181.16666666666666</v>
      </c>
      <c r="N3" s="31">
        <v>4</v>
      </c>
      <c r="O3" s="32">
        <v>185.16666666666666</v>
      </c>
    </row>
    <row r="4" spans="1:17" x14ac:dyDescent="0.3">
      <c r="A4" s="14" t="s">
        <v>20</v>
      </c>
      <c r="B4" s="15" t="s">
        <v>107</v>
      </c>
      <c r="C4" s="16">
        <v>44758</v>
      </c>
      <c r="D4" s="17" t="s">
        <v>106</v>
      </c>
      <c r="E4" s="18">
        <v>192</v>
      </c>
      <c r="F4" s="18">
        <v>190</v>
      </c>
      <c r="G4" s="18">
        <v>187</v>
      </c>
      <c r="H4" s="18">
        <v>191</v>
      </c>
      <c r="I4" s="18"/>
      <c r="J4" s="18"/>
      <c r="K4" s="19">
        <v>4</v>
      </c>
      <c r="L4" s="19">
        <v>760</v>
      </c>
      <c r="M4" s="20">
        <v>190</v>
      </c>
      <c r="N4" s="21">
        <v>2</v>
      </c>
      <c r="O4" s="22">
        <v>192</v>
      </c>
    </row>
    <row r="5" spans="1:17" x14ac:dyDescent="0.3">
      <c r="A5" s="14" t="s">
        <v>60</v>
      </c>
      <c r="B5" s="96" t="s">
        <v>107</v>
      </c>
      <c r="C5" s="16">
        <v>44793</v>
      </c>
      <c r="D5" s="17" t="s">
        <v>106</v>
      </c>
      <c r="E5" s="18">
        <v>196</v>
      </c>
      <c r="F5" s="18">
        <v>194</v>
      </c>
      <c r="G5" s="18">
        <v>189</v>
      </c>
      <c r="H5" s="18">
        <v>188</v>
      </c>
      <c r="I5" s="18">
        <v>184</v>
      </c>
      <c r="J5" s="18">
        <v>186</v>
      </c>
      <c r="K5" s="19">
        <v>6</v>
      </c>
      <c r="L5" s="19">
        <v>1137</v>
      </c>
      <c r="M5" s="20">
        <v>189.5</v>
      </c>
      <c r="N5" s="21">
        <v>8</v>
      </c>
      <c r="O5" s="22">
        <v>197.5</v>
      </c>
    </row>
    <row r="7" spans="1:17" x14ac:dyDescent="0.3">
      <c r="K7" s="8">
        <f>SUM(K2:K6)</f>
        <v>20</v>
      </c>
      <c r="L7" s="8">
        <f>SUM(L2:L6)</f>
        <v>3733</v>
      </c>
      <c r="M7" s="7">
        <f>SUM(L7/K7)</f>
        <v>186.65</v>
      </c>
      <c r="N7" s="8">
        <f>SUM(N2:N6)</f>
        <v>17</v>
      </c>
      <c r="O7" s="12">
        <f>SUM(M7+N7)</f>
        <v>203.65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8_1_1"/>
    <protectedRange algorithmName="SHA-512" hashValue="ON39YdpmFHfN9f47KpiRvqrKx0V9+erV1CNkpWzYhW/Qyc6aT8rEyCrvauWSYGZK2ia3o7vd3akF07acHAFpOA==" saltValue="yVW9XmDwTqEnmpSGai0KYg==" spinCount="100000" sqref="D2" name="Range1_1_6_4_1"/>
    <protectedRange algorithmName="SHA-512" hashValue="ON39YdpmFHfN9f47KpiRvqrKx0V9+erV1CNkpWzYhW/Qyc6aT8rEyCrvauWSYGZK2ia3o7vd3akF07acHAFpOA==" saltValue="yVW9XmDwTqEnmpSGai0KYg==" spinCount="100000" sqref="B3:C3 E3:J3" name="Range1_6_1_1_1"/>
    <protectedRange algorithmName="SHA-512" hashValue="ON39YdpmFHfN9f47KpiRvqrKx0V9+erV1CNkpWzYhW/Qyc6aT8rEyCrvauWSYGZK2ia3o7vd3akF07acHAFpOA==" saltValue="yVW9XmDwTqEnmpSGai0KYg==" spinCount="100000" sqref="D3" name="Range1_1_6_1_1_1"/>
    <protectedRange algorithmName="SHA-512" hashValue="ON39YdpmFHfN9f47KpiRvqrKx0V9+erV1CNkpWzYhW/Qyc6aT8rEyCrvauWSYGZK2ia3o7vd3akF07acHAFpOA==" saltValue="yVW9XmDwTqEnmpSGai0KYg==" spinCount="100000" sqref="E4:J4 B4:C4" name="Range1_4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5:J5 B5:C5" name="Range1_2_1_1"/>
    <protectedRange algorithmName="SHA-512" hashValue="ON39YdpmFHfN9f47KpiRvqrKx0V9+erV1CNkpWzYhW/Qyc6aT8rEyCrvauWSYGZK2ia3o7vd3akF07acHAFpOA==" saltValue="yVW9XmDwTqEnmpSGai0KYg==" spinCount="100000" sqref="D5" name="Range1_1_3_1_1"/>
  </protectedRanges>
  <conditionalFormatting sqref="E2">
    <cfRule type="top10" dxfId="1896" priority="19" rank="1"/>
  </conditionalFormatting>
  <conditionalFormatting sqref="F2">
    <cfRule type="top10" dxfId="1895" priority="20" rank="1"/>
  </conditionalFormatting>
  <conditionalFormatting sqref="G2">
    <cfRule type="top10" dxfId="1894" priority="21" rank="1"/>
  </conditionalFormatting>
  <conditionalFormatting sqref="H2">
    <cfRule type="top10" dxfId="1893" priority="22" rank="1"/>
  </conditionalFormatting>
  <conditionalFormatting sqref="I2">
    <cfRule type="top10" dxfId="1892" priority="23" rank="1"/>
  </conditionalFormatting>
  <conditionalFormatting sqref="J2">
    <cfRule type="top10" dxfId="1891" priority="24" rank="1"/>
  </conditionalFormatting>
  <conditionalFormatting sqref="E3">
    <cfRule type="top10" dxfId="1890" priority="18" rank="1"/>
  </conditionalFormatting>
  <conditionalFormatting sqref="F3">
    <cfRule type="top10" dxfId="1889" priority="17" rank="1"/>
  </conditionalFormatting>
  <conditionalFormatting sqref="G3">
    <cfRule type="top10" dxfId="1888" priority="16" rank="1"/>
  </conditionalFormatting>
  <conditionalFormatting sqref="H3">
    <cfRule type="top10" dxfId="1887" priority="15" rank="1"/>
  </conditionalFormatting>
  <conditionalFormatting sqref="I3">
    <cfRule type="top10" dxfId="1886" priority="14" rank="1"/>
  </conditionalFormatting>
  <conditionalFormatting sqref="J3">
    <cfRule type="top10" dxfId="1885" priority="13" rank="1"/>
  </conditionalFormatting>
  <conditionalFormatting sqref="E4">
    <cfRule type="top10" dxfId="1884" priority="12" rank="1"/>
  </conditionalFormatting>
  <conditionalFormatting sqref="F4">
    <cfRule type="top10" dxfId="1883" priority="11" rank="1"/>
  </conditionalFormatting>
  <conditionalFormatting sqref="G4">
    <cfRule type="top10" dxfId="1882" priority="10" rank="1"/>
  </conditionalFormatting>
  <conditionalFormatting sqref="H4">
    <cfRule type="top10" dxfId="1881" priority="9" rank="1"/>
  </conditionalFormatting>
  <conditionalFormatting sqref="I4">
    <cfRule type="top10" dxfId="1880" priority="8" rank="1"/>
  </conditionalFormatting>
  <conditionalFormatting sqref="J4">
    <cfRule type="top10" dxfId="1879" priority="7" rank="1"/>
  </conditionalFormatting>
  <conditionalFormatting sqref="E5">
    <cfRule type="top10" dxfId="1878" priority="1" rank="1"/>
  </conditionalFormatting>
  <conditionalFormatting sqref="F5">
    <cfRule type="top10" dxfId="1877" priority="2" rank="1"/>
  </conditionalFormatting>
  <conditionalFormatting sqref="G5">
    <cfRule type="top10" dxfId="1876" priority="3" rank="1"/>
  </conditionalFormatting>
  <conditionalFormatting sqref="H5">
    <cfRule type="top10" dxfId="1875" priority="4" rank="1"/>
  </conditionalFormatting>
  <conditionalFormatting sqref="I5">
    <cfRule type="top10" dxfId="1874" priority="5" rank="1"/>
  </conditionalFormatting>
  <conditionalFormatting sqref="J5">
    <cfRule type="top10" dxfId="1873" priority="6" rank="1"/>
  </conditionalFormatting>
  <hyperlinks>
    <hyperlink ref="Q1" location="'National Rankings'!A1" display="Back to Ranking" xr:uid="{1B2D912C-CB6A-4FE0-BCA2-16AC17907E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90DE77-8973-4D29-8F49-4E16050FC51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235CE-B668-4453-BE9C-F27B605C142C}">
  <sheetPr codeName="Sheet67"/>
  <dimension ref="A1:Q10"/>
  <sheetViews>
    <sheetView workbookViewId="0">
      <selection activeCell="A8" sqref="A8:O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55</v>
      </c>
      <c r="B2" s="15" t="s">
        <v>61</v>
      </c>
      <c r="C2" s="16">
        <v>44639</v>
      </c>
      <c r="D2" s="17" t="s">
        <v>49</v>
      </c>
      <c r="E2" s="18">
        <v>160</v>
      </c>
      <c r="F2" s="18">
        <v>176</v>
      </c>
      <c r="G2" s="18"/>
      <c r="H2" s="18"/>
      <c r="I2" s="18"/>
      <c r="J2" s="18"/>
      <c r="K2" s="19">
        <v>2</v>
      </c>
      <c r="L2" s="19">
        <v>336</v>
      </c>
      <c r="M2" s="20">
        <v>168</v>
      </c>
      <c r="N2" s="21">
        <v>4</v>
      </c>
      <c r="O2" s="22">
        <v>172</v>
      </c>
    </row>
    <row r="3" spans="1:17" x14ac:dyDescent="0.3">
      <c r="A3" s="14" t="s">
        <v>20</v>
      </c>
      <c r="B3" s="15" t="s">
        <v>61</v>
      </c>
      <c r="C3" s="16">
        <v>44675</v>
      </c>
      <c r="D3" s="17" t="s">
        <v>49</v>
      </c>
      <c r="E3" s="18">
        <v>164</v>
      </c>
      <c r="F3" s="18">
        <v>193</v>
      </c>
      <c r="G3" s="18"/>
      <c r="H3" s="18"/>
      <c r="I3" s="18"/>
      <c r="J3" s="18"/>
      <c r="K3" s="19">
        <v>2</v>
      </c>
      <c r="L3" s="19">
        <v>357</v>
      </c>
      <c r="M3" s="20">
        <v>178.5</v>
      </c>
      <c r="N3" s="21">
        <v>4</v>
      </c>
      <c r="O3" s="22">
        <v>182.5</v>
      </c>
    </row>
    <row r="4" spans="1:17" x14ac:dyDescent="0.3">
      <c r="A4" s="48" t="s">
        <v>28</v>
      </c>
      <c r="B4" s="15" t="s">
        <v>61</v>
      </c>
      <c r="C4" s="16">
        <v>44612</v>
      </c>
      <c r="D4" s="17" t="s">
        <v>49</v>
      </c>
      <c r="E4" s="18">
        <v>163</v>
      </c>
      <c r="F4" s="18">
        <v>166</v>
      </c>
      <c r="G4" s="18"/>
      <c r="H4" s="18"/>
      <c r="I4" s="18"/>
      <c r="J4" s="18"/>
      <c r="K4" s="19">
        <v>2</v>
      </c>
      <c r="L4" s="19">
        <v>329</v>
      </c>
      <c r="M4" s="20">
        <v>164.5</v>
      </c>
      <c r="N4" s="21">
        <v>6</v>
      </c>
      <c r="O4" s="22">
        <v>170.5</v>
      </c>
    </row>
    <row r="5" spans="1:17" x14ac:dyDescent="0.3">
      <c r="A5" s="24" t="s">
        <v>60</v>
      </c>
      <c r="B5" s="25" t="s">
        <v>61</v>
      </c>
      <c r="C5" s="26">
        <v>44730</v>
      </c>
      <c r="D5" s="27" t="s">
        <v>49</v>
      </c>
      <c r="E5" s="28">
        <v>160</v>
      </c>
      <c r="F5" s="28">
        <v>167</v>
      </c>
      <c r="G5" s="28"/>
      <c r="H5" s="28"/>
      <c r="I5" s="28"/>
      <c r="J5" s="28"/>
      <c r="K5" s="29">
        <v>2</v>
      </c>
      <c r="L5" s="29">
        <v>327</v>
      </c>
      <c r="M5" s="30">
        <v>163.5</v>
      </c>
      <c r="N5" s="31">
        <v>4</v>
      </c>
      <c r="O5" s="32">
        <v>167.5</v>
      </c>
    </row>
    <row r="6" spans="1:17" x14ac:dyDescent="0.3">
      <c r="A6" s="14" t="s">
        <v>20</v>
      </c>
      <c r="B6" s="15" t="s">
        <v>61</v>
      </c>
      <c r="C6" s="16">
        <v>44758</v>
      </c>
      <c r="D6" s="17" t="s">
        <v>49</v>
      </c>
      <c r="E6" s="18">
        <v>157</v>
      </c>
      <c r="F6" s="18">
        <v>155</v>
      </c>
      <c r="G6" s="18"/>
      <c r="H6" s="18"/>
      <c r="I6" s="18"/>
      <c r="J6" s="18"/>
      <c r="K6" s="19">
        <v>2</v>
      </c>
      <c r="L6" s="19">
        <v>312</v>
      </c>
      <c r="M6" s="20">
        <v>156</v>
      </c>
      <c r="N6" s="21">
        <v>4</v>
      </c>
      <c r="O6" s="22">
        <v>160</v>
      </c>
    </row>
    <row r="7" spans="1:17" x14ac:dyDescent="0.3">
      <c r="A7" s="14" t="s">
        <v>20</v>
      </c>
      <c r="B7" s="15" t="s">
        <v>61</v>
      </c>
      <c r="C7" s="16">
        <v>44793</v>
      </c>
      <c r="D7" s="17" t="s">
        <v>49</v>
      </c>
      <c r="E7" s="18">
        <v>164</v>
      </c>
      <c r="F7" s="18">
        <v>159</v>
      </c>
      <c r="G7" s="18"/>
      <c r="H7" s="18"/>
      <c r="I7" s="18"/>
      <c r="J7" s="18"/>
      <c r="K7" s="19">
        <v>2</v>
      </c>
      <c r="L7" s="19">
        <v>323</v>
      </c>
      <c r="M7" s="20">
        <v>161.5</v>
      </c>
      <c r="N7" s="21">
        <v>4</v>
      </c>
      <c r="O7" s="22">
        <v>165.5</v>
      </c>
    </row>
    <row r="8" spans="1:17" x14ac:dyDescent="0.3">
      <c r="A8" s="14" t="s">
        <v>20</v>
      </c>
      <c r="B8" s="15" t="s">
        <v>61</v>
      </c>
      <c r="C8" s="16">
        <v>44821</v>
      </c>
      <c r="D8" s="17" t="s">
        <v>49</v>
      </c>
      <c r="E8" s="18">
        <v>143</v>
      </c>
      <c r="F8" s="18">
        <v>164</v>
      </c>
      <c r="G8" s="18"/>
      <c r="H8" s="18"/>
      <c r="I8" s="18"/>
      <c r="J8" s="18"/>
      <c r="K8" s="19">
        <v>2</v>
      </c>
      <c r="L8" s="19">
        <v>307</v>
      </c>
      <c r="M8" s="20">
        <v>153.5</v>
      </c>
      <c r="N8" s="21">
        <v>4</v>
      </c>
      <c r="O8" s="22">
        <v>157.5</v>
      </c>
    </row>
    <row r="10" spans="1:17" x14ac:dyDescent="0.3">
      <c r="K10" s="8">
        <f>SUM(K2:K9)</f>
        <v>14</v>
      </c>
      <c r="L10" s="8">
        <f>SUM(L2:L9)</f>
        <v>2291</v>
      </c>
      <c r="M10" s="7">
        <f>SUM(L10/K10)</f>
        <v>163.64285714285714</v>
      </c>
      <c r="N10" s="8">
        <f>SUM(N2:N9)</f>
        <v>30</v>
      </c>
      <c r="O10" s="12">
        <f>SUM(M10+N10)</f>
        <v>193.64285714285714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_1_1_1"/>
    <protectedRange algorithmName="SHA-512" hashValue="ON39YdpmFHfN9f47KpiRvqrKx0V9+erV1CNkpWzYhW/Qyc6aT8rEyCrvauWSYGZK2ia3o7vd3akF07acHAFpOA==" saltValue="yVW9XmDwTqEnmpSGai0KYg==" spinCount="100000" sqref="D2" name="Range1_1_4_1_1_1"/>
    <protectedRange algorithmName="SHA-512" hashValue="ON39YdpmFHfN9f47KpiRvqrKx0V9+erV1CNkpWzYhW/Qyc6aT8rEyCrvauWSYGZK2ia3o7vd3akF07acHAFpOA==" saltValue="yVW9XmDwTqEnmpSGai0KYg==" spinCount="100000" sqref="C3" name="Range1_22"/>
    <protectedRange algorithmName="SHA-512" hashValue="ON39YdpmFHfN9f47KpiRvqrKx0V9+erV1CNkpWzYhW/Qyc6aT8rEyCrvauWSYGZK2ia3o7vd3akF07acHAFpOA==" saltValue="yVW9XmDwTqEnmpSGai0KYg==" spinCount="100000" sqref="E3:J3 B3" name="Range1_4_4"/>
    <protectedRange algorithmName="SHA-512" hashValue="ON39YdpmFHfN9f47KpiRvqrKx0V9+erV1CNkpWzYhW/Qyc6aT8rEyCrvauWSYGZK2ia3o7vd3akF07acHAFpOA==" saltValue="yVW9XmDwTqEnmpSGai0KYg==" spinCount="100000" sqref="D3" name="Range1_1_2_4"/>
    <protectedRange algorithmName="SHA-512" hashValue="ON39YdpmFHfN9f47KpiRvqrKx0V9+erV1CNkpWzYhW/Qyc6aT8rEyCrvauWSYGZK2ia3o7vd3akF07acHAFpOA==" saltValue="yVW9XmDwTqEnmpSGai0KYg==" spinCount="100000" sqref="B4:C4 E4:J4" name="Range1_44"/>
    <protectedRange algorithmName="SHA-512" hashValue="ON39YdpmFHfN9f47KpiRvqrKx0V9+erV1CNkpWzYhW/Qyc6aT8rEyCrvauWSYGZK2ia3o7vd3akF07acHAFpOA==" saltValue="yVW9XmDwTqEnmpSGai0KYg==" spinCount="100000" sqref="D4" name="Range1_1_44"/>
    <protectedRange algorithmName="SHA-512" hashValue="ON39YdpmFHfN9f47KpiRvqrKx0V9+erV1CNkpWzYhW/Qyc6aT8rEyCrvauWSYGZK2ia3o7vd3akF07acHAFpOA==" saltValue="yVW9XmDwTqEnmpSGai0KYg==" spinCount="100000" sqref="E5:J5 B5:C5" name="Range1_6_1_1_1"/>
    <protectedRange algorithmName="SHA-512" hashValue="ON39YdpmFHfN9f47KpiRvqrKx0V9+erV1CNkpWzYhW/Qyc6aT8rEyCrvauWSYGZK2ia3o7vd3akF07acHAFpOA==" saltValue="yVW9XmDwTqEnmpSGai0KYg==" spinCount="100000" sqref="D5" name="Range1_1_6_1_1_1"/>
    <protectedRange algorithmName="SHA-512" hashValue="ON39YdpmFHfN9f47KpiRvqrKx0V9+erV1CNkpWzYhW/Qyc6aT8rEyCrvauWSYGZK2ia3o7vd3akF07acHAFpOA==" saltValue="yVW9XmDwTqEnmpSGai0KYg==" spinCount="100000" sqref="B6:C6" name="Range1_1_2_1_1_1"/>
    <protectedRange algorithmName="SHA-512" hashValue="ON39YdpmFHfN9f47KpiRvqrKx0V9+erV1CNkpWzYhW/Qyc6aT8rEyCrvauWSYGZK2ia3o7vd3akF07acHAFpOA==" saltValue="yVW9XmDwTqEnmpSGai0KYg==" spinCount="100000" sqref="D6" name="Range1_1_1_2_5"/>
    <protectedRange algorithmName="SHA-512" hashValue="ON39YdpmFHfN9f47KpiRvqrKx0V9+erV1CNkpWzYhW/Qyc6aT8rEyCrvauWSYGZK2ia3o7vd3akF07acHAFpOA==" saltValue="yVW9XmDwTqEnmpSGai0KYg==" spinCount="100000" sqref="E6:J6" name="Range1_4_1_1_2"/>
    <protectedRange algorithmName="SHA-512" hashValue="ON39YdpmFHfN9f47KpiRvqrKx0V9+erV1CNkpWzYhW/Qyc6aT8rEyCrvauWSYGZK2ia3o7vd3akF07acHAFpOA==" saltValue="yVW9XmDwTqEnmpSGai0KYg==" spinCount="100000" sqref="E7:J7 B7:C7" name="Range1_10"/>
    <protectedRange algorithmName="SHA-512" hashValue="ON39YdpmFHfN9f47KpiRvqrKx0V9+erV1CNkpWzYhW/Qyc6aT8rEyCrvauWSYGZK2ia3o7vd3akF07acHAFpOA==" saltValue="yVW9XmDwTqEnmpSGai0KYg==" spinCount="100000" sqref="D7" name="Range1_1_20"/>
    <protectedRange algorithmName="SHA-512" hashValue="ON39YdpmFHfN9f47KpiRvqrKx0V9+erV1CNkpWzYhW/Qyc6aT8rEyCrvauWSYGZK2ia3o7vd3akF07acHAFpOA==" saltValue="yVW9XmDwTqEnmpSGai0KYg==" spinCount="100000" sqref="B8:C8 E8:J8" name="Range1_10_4"/>
    <protectedRange algorithmName="SHA-512" hashValue="ON39YdpmFHfN9f47KpiRvqrKx0V9+erV1CNkpWzYhW/Qyc6aT8rEyCrvauWSYGZK2ia3o7vd3akF07acHAFpOA==" saltValue="yVW9XmDwTqEnmpSGai0KYg==" spinCount="100000" sqref="D8" name="Range1_1_7_3"/>
  </protectedRanges>
  <conditionalFormatting sqref="E2">
    <cfRule type="top10" dxfId="1872" priority="56" rank="1"/>
  </conditionalFormatting>
  <conditionalFormatting sqref="F2">
    <cfRule type="top10" dxfId="1871" priority="55" rank="1"/>
  </conditionalFormatting>
  <conditionalFormatting sqref="G2">
    <cfRule type="top10" dxfId="1870" priority="54" rank="1"/>
  </conditionalFormatting>
  <conditionalFormatting sqref="H2">
    <cfRule type="top10" dxfId="1869" priority="53" rank="1"/>
  </conditionalFormatting>
  <conditionalFormatting sqref="I2">
    <cfRule type="top10" dxfId="1868" priority="52" rank="1"/>
  </conditionalFormatting>
  <conditionalFormatting sqref="J2">
    <cfRule type="top10" dxfId="1867" priority="51" rank="1"/>
  </conditionalFormatting>
  <conditionalFormatting sqref="E3">
    <cfRule type="top10" dxfId="1866" priority="38" rank="1"/>
  </conditionalFormatting>
  <conditionalFormatting sqref="F3">
    <cfRule type="top10" dxfId="1865" priority="37" rank="1"/>
  </conditionalFormatting>
  <conditionalFormatting sqref="G3">
    <cfRule type="top10" dxfId="1864" priority="36" rank="1"/>
  </conditionalFormatting>
  <conditionalFormatting sqref="H3">
    <cfRule type="top10" dxfId="1863" priority="35" rank="1"/>
  </conditionalFormatting>
  <conditionalFormatting sqref="I3">
    <cfRule type="top10" dxfId="1862" priority="34" rank="1"/>
  </conditionalFormatting>
  <conditionalFormatting sqref="J3">
    <cfRule type="top10" dxfId="1861" priority="33" rank="1"/>
  </conditionalFormatting>
  <conditionalFormatting sqref="E4:J4">
    <cfRule type="cellIs" dxfId="1860" priority="26" operator="equal">
      <formula>200</formula>
    </cfRule>
  </conditionalFormatting>
  <conditionalFormatting sqref="I4">
    <cfRule type="top10" dxfId="1859" priority="27" rank="1"/>
  </conditionalFormatting>
  <conditionalFormatting sqref="H4">
    <cfRule type="top10" dxfId="1858" priority="28" rank="1"/>
  </conditionalFormatting>
  <conditionalFormatting sqref="G4">
    <cfRule type="top10" dxfId="1857" priority="29" rank="1"/>
  </conditionalFormatting>
  <conditionalFormatting sqref="F4">
    <cfRule type="top10" dxfId="1856" priority="30" rank="1"/>
  </conditionalFormatting>
  <conditionalFormatting sqref="E4">
    <cfRule type="top10" dxfId="1855" priority="31" rank="1"/>
  </conditionalFormatting>
  <conditionalFormatting sqref="J4">
    <cfRule type="top10" dxfId="1854" priority="32" rank="1"/>
  </conditionalFormatting>
  <conditionalFormatting sqref="E5">
    <cfRule type="top10" dxfId="1853" priority="25" rank="1"/>
  </conditionalFormatting>
  <conditionalFormatting sqref="F5">
    <cfRule type="top10" dxfId="1852" priority="24" rank="1"/>
  </conditionalFormatting>
  <conditionalFormatting sqref="G5">
    <cfRule type="top10" dxfId="1851" priority="23" rank="1"/>
  </conditionalFormatting>
  <conditionalFormatting sqref="H5">
    <cfRule type="top10" dxfId="1850" priority="22" rank="1"/>
  </conditionalFormatting>
  <conditionalFormatting sqref="I5">
    <cfRule type="top10" dxfId="1849" priority="21" rank="1"/>
  </conditionalFormatting>
  <conditionalFormatting sqref="J5">
    <cfRule type="top10" dxfId="1848" priority="20" rank="1"/>
  </conditionalFormatting>
  <conditionalFormatting sqref="E6">
    <cfRule type="top10" dxfId="1847" priority="14" rank="1"/>
  </conditionalFormatting>
  <conditionalFormatting sqref="F6">
    <cfRule type="top10" dxfId="1846" priority="15" rank="1"/>
  </conditionalFormatting>
  <conditionalFormatting sqref="G6">
    <cfRule type="top10" dxfId="1845" priority="16" rank="1"/>
  </conditionalFormatting>
  <conditionalFormatting sqref="H6">
    <cfRule type="top10" dxfId="1844" priority="17" rank="1"/>
  </conditionalFormatting>
  <conditionalFormatting sqref="I6">
    <cfRule type="top10" dxfId="1843" priority="18" rank="1"/>
  </conditionalFormatting>
  <conditionalFormatting sqref="J6">
    <cfRule type="top10" dxfId="1842" priority="19" rank="1"/>
  </conditionalFormatting>
  <conditionalFormatting sqref="J7">
    <cfRule type="top10" dxfId="1841" priority="8" rank="1"/>
  </conditionalFormatting>
  <conditionalFormatting sqref="I7">
    <cfRule type="top10" dxfId="1840" priority="9" rank="1"/>
  </conditionalFormatting>
  <conditionalFormatting sqref="H7">
    <cfRule type="top10" dxfId="1839" priority="10" rank="1"/>
  </conditionalFormatting>
  <conditionalFormatting sqref="G7">
    <cfRule type="top10" dxfId="1838" priority="11" rank="1"/>
  </conditionalFormatting>
  <conditionalFormatting sqref="F7">
    <cfRule type="top10" dxfId="1837" priority="12" rank="1"/>
  </conditionalFormatting>
  <conditionalFormatting sqref="E7">
    <cfRule type="top10" dxfId="1836" priority="13" rank="1"/>
  </conditionalFormatting>
  <conditionalFormatting sqref="E7:J7">
    <cfRule type="cellIs" dxfId="1835" priority="7" operator="greaterThanOrEqual">
      <formula>200</formula>
    </cfRule>
  </conditionalFormatting>
  <conditionalFormatting sqref="F8">
    <cfRule type="top10" dxfId="1834" priority="5" rank="1"/>
  </conditionalFormatting>
  <conditionalFormatting sqref="E8">
    <cfRule type="top10" dxfId="1833" priority="6" rank="1"/>
  </conditionalFormatting>
  <conditionalFormatting sqref="I8">
    <cfRule type="top10" dxfId="1832" priority="2" rank="1"/>
  </conditionalFormatting>
  <conditionalFormatting sqref="H8">
    <cfRule type="top10" dxfId="1831" priority="3" rank="1"/>
  </conditionalFormatting>
  <conditionalFormatting sqref="G8">
    <cfRule type="top10" dxfId="1830" priority="4" rank="1"/>
  </conditionalFormatting>
  <conditionalFormatting sqref="J8">
    <cfRule type="top10" dxfId="1829" priority="1" rank="1"/>
  </conditionalFormatting>
  <hyperlinks>
    <hyperlink ref="Q1" location="'National Rankings'!A1" display="Back to Ranking" xr:uid="{8BA42F27-33EB-41D1-A704-03216C0372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C3B0D0-7FD0-4D42-AC4E-C875A4EDC5F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DFFA7-8E5E-4F3A-B8CC-4676B3ACC102}">
  <dimension ref="A1:Q5"/>
  <sheetViews>
    <sheetView workbookViewId="0">
      <selection activeCell="A3" sqref="A3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129</v>
      </c>
      <c r="C2" s="16">
        <v>44744</v>
      </c>
      <c r="D2" s="17" t="s">
        <v>128</v>
      </c>
      <c r="E2" s="18">
        <v>195.0001</v>
      </c>
      <c r="F2" s="18">
        <v>184</v>
      </c>
      <c r="G2" s="18">
        <v>195.0001</v>
      </c>
      <c r="H2" s="18"/>
      <c r="I2" s="18"/>
      <c r="J2" s="18"/>
      <c r="K2" s="19">
        <v>3</v>
      </c>
      <c r="L2" s="19">
        <v>574.00019999999995</v>
      </c>
      <c r="M2" s="20">
        <v>191.33339999999998</v>
      </c>
      <c r="N2" s="21">
        <v>9</v>
      </c>
      <c r="O2" s="22">
        <v>200.33339999999998</v>
      </c>
    </row>
    <row r="3" spans="1:17" x14ac:dyDescent="0.3">
      <c r="A3" s="14" t="s">
        <v>20</v>
      </c>
      <c r="B3" s="15" t="s">
        <v>129</v>
      </c>
      <c r="C3" s="16">
        <v>44807</v>
      </c>
      <c r="D3" s="17" t="s">
        <v>156</v>
      </c>
      <c r="E3" s="18">
        <v>190</v>
      </c>
      <c r="F3" s="18">
        <v>186</v>
      </c>
      <c r="G3" s="18">
        <v>195</v>
      </c>
      <c r="H3" s="18">
        <v>197</v>
      </c>
      <c r="I3" s="18">
        <v>193</v>
      </c>
      <c r="J3" s="18">
        <v>193</v>
      </c>
      <c r="K3" s="19">
        <v>6</v>
      </c>
      <c r="L3" s="19">
        <v>1154</v>
      </c>
      <c r="M3" s="20">
        <v>192.33333333333334</v>
      </c>
      <c r="N3" s="21">
        <v>4</v>
      </c>
      <c r="O3" s="22">
        <v>196.33333333333334</v>
      </c>
    </row>
    <row r="5" spans="1:17" x14ac:dyDescent="0.3">
      <c r="K5" s="8">
        <f>SUM(K2:K4)</f>
        <v>9</v>
      </c>
      <c r="L5" s="8">
        <f>SUM(L2:L4)</f>
        <v>1728.0001999999999</v>
      </c>
      <c r="M5" s="7">
        <f>SUM(L5/K5)</f>
        <v>192.00002222222221</v>
      </c>
      <c r="N5" s="8">
        <f>SUM(N2:N4)</f>
        <v>13</v>
      </c>
      <c r="O5" s="12">
        <f>SUM(M5+N5)</f>
        <v>205.00002222222221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I2:J2" name="Range1_11"/>
    <protectedRange sqref="D2" name="Range1_1_14"/>
    <protectedRange sqref="E2:H2" name="Range1_3_2"/>
    <protectedRange algorithmName="SHA-512" hashValue="ON39YdpmFHfN9f47KpiRvqrKx0V9+erV1CNkpWzYhW/Qyc6aT8rEyCrvauWSYGZK2ia3o7vd3akF07acHAFpOA==" saltValue="yVW9XmDwTqEnmpSGai0KYg==" spinCount="100000" sqref="B3:C3 E3:J3" name="Range1_10_1"/>
    <protectedRange algorithmName="SHA-512" hashValue="ON39YdpmFHfN9f47KpiRvqrKx0V9+erV1CNkpWzYhW/Qyc6aT8rEyCrvauWSYGZK2ia3o7vd3akF07acHAFpOA==" saltValue="yVW9XmDwTqEnmpSGai0KYg==" spinCount="100000" sqref="D3" name="Range1_1_20_1"/>
  </protectedRanges>
  <conditionalFormatting sqref="F2">
    <cfRule type="top10" dxfId="1828" priority="8" rank="1"/>
  </conditionalFormatting>
  <conditionalFormatting sqref="G2">
    <cfRule type="top10" dxfId="1827" priority="9" rank="1"/>
  </conditionalFormatting>
  <conditionalFormatting sqref="H2">
    <cfRule type="top10" dxfId="1826" priority="10" rank="1"/>
  </conditionalFormatting>
  <conditionalFormatting sqref="I2">
    <cfRule type="top10" dxfId="1825" priority="11" rank="1"/>
  </conditionalFormatting>
  <conditionalFormatting sqref="J2">
    <cfRule type="top10" dxfId="1824" priority="12" rank="1"/>
  </conditionalFormatting>
  <conditionalFormatting sqref="E2">
    <cfRule type="top10" dxfId="1823" priority="13" rank="1"/>
  </conditionalFormatting>
  <conditionalFormatting sqref="J3">
    <cfRule type="top10" dxfId="1822" priority="2" rank="1"/>
  </conditionalFormatting>
  <conditionalFormatting sqref="I3">
    <cfRule type="top10" dxfId="1821" priority="3" rank="1"/>
  </conditionalFormatting>
  <conditionalFormatting sqref="H3">
    <cfRule type="top10" dxfId="1820" priority="4" rank="1"/>
  </conditionalFormatting>
  <conditionalFormatting sqref="G3">
    <cfRule type="top10" dxfId="1819" priority="5" rank="1"/>
  </conditionalFormatting>
  <conditionalFormatting sqref="F3">
    <cfRule type="top10" dxfId="1818" priority="6" rank="1"/>
  </conditionalFormatting>
  <conditionalFormatting sqref="E3">
    <cfRule type="top10" dxfId="1817" priority="7" rank="1"/>
  </conditionalFormatting>
  <conditionalFormatting sqref="E3:J3">
    <cfRule type="cellIs" dxfId="1816" priority="1" operator="greaterThanOrEqual">
      <formula>200</formula>
    </cfRule>
  </conditionalFormatting>
  <hyperlinks>
    <hyperlink ref="Q1" location="'National Rankings'!A1" display="Back to Ranking" xr:uid="{91F3E7C7-20B9-4ADB-8D2F-6047ED9B6A2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444C2B-62C7-43D4-AA52-7D4494E53D3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94986-F77C-4055-B862-0E7E640EA4A5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144</v>
      </c>
      <c r="C2" s="16">
        <v>44766</v>
      </c>
      <c r="D2" s="17" t="s">
        <v>122</v>
      </c>
      <c r="E2" s="18">
        <v>174</v>
      </c>
      <c r="F2" s="18">
        <v>180</v>
      </c>
      <c r="G2" s="18">
        <v>184</v>
      </c>
      <c r="H2" s="18">
        <v>180</v>
      </c>
      <c r="I2" s="18"/>
      <c r="J2" s="18"/>
      <c r="K2" s="19">
        <v>4</v>
      </c>
      <c r="L2" s="19">
        <v>718</v>
      </c>
      <c r="M2" s="20">
        <v>179.5</v>
      </c>
      <c r="N2" s="21">
        <v>5</v>
      </c>
      <c r="O2" s="22">
        <v>184.5</v>
      </c>
    </row>
    <row r="4" spans="1:17" x14ac:dyDescent="0.3">
      <c r="K4" s="8">
        <f>SUM(K2:K3)</f>
        <v>4</v>
      </c>
      <c r="L4" s="8">
        <f>SUM(L2:L3)</f>
        <v>718</v>
      </c>
      <c r="M4" s="7">
        <f>SUM(L4/K4)</f>
        <v>179.5</v>
      </c>
      <c r="N4" s="8">
        <f>SUM(N2:N3)</f>
        <v>5</v>
      </c>
      <c r="O4" s="12">
        <f>SUM(M4+N4)</f>
        <v>184.5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_2"/>
    <protectedRange algorithmName="SHA-512" hashValue="ON39YdpmFHfN9f47KpiRvqrKx0V9+erV1CNkpWzYhW/Qyc6aT8rEyCrvauWSYGZK2ia3o7vd3akF07acHAFpOA==" saltValue="yVW9XmDwTqEnmpSGai0KYg==" spinCount="100000" sqref="D2" name="Range1_1_5_2"/>
    <protectedRange algorithmName="SHA-512" hashValue="ON39YdpmFHfN9f47KpiRvqrKx0V9+erV1CNkpWzYhW/Qyc6aT8rEyCrvauWSYGZK2ia3o7vd3akF07acHAFpOA==" saltValue="yVW9XmDwTqEnmpSGai0KYg==" spinCount="100000" sqref="E2:H2" name="Range1_3_2_2"/>
  </protectedRanges>
  <conditionalFormatting sqref="F2">
    <cfRule type="top10" dxfId="1815" priority="5" rank="1"/>
  </conditionalFormatting>
  <conditionalFormatting sqref="G2">
    <cfRule type="top10" dxfId="1814" priority="4" rank="1"/>
  </conditionalFormatting>
  <conditionalFormatting sqref="H2">
    <cfRule type="top10" dxfId="1813" priority="3" rank="1"/>
  </conditionalFormatting>
  <conditionalFormatting sqref="I2">
    <cfRule type="top10" dxfId="1812" priority="1" rank="1"/>
  </conditionalFormatting>
  <conditionalFormatting sqref="J2">
    <cfRule type="top10" dxfId="1811" priority="2" rank="1"/>
  </conditionalFormatting>
  <conditionalFormatting sqref="E2">
    <cfRule type="top10" dxfId="1810" priority="6" rank="1"/>
  </conditionalFormatting>
  <hyperlinks>
    <hyperlink ref="Q1" location="'National Rankings'!A1" display="Back to Ranking" xr:uid="{FACBBBC6-B692-4375-B8BE-62D0FB2E8EA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F47D0F-8EC5-4392-868C-9DDAD57192C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1396F-DD79-4DEB-A3C6-09698B299241}">
  <dimension ref="A1:Q6"/>
  <sheetViews>
    <sheetView workbookViewId="0">
      <selection activeCell="A4" sqref="A4:O4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24" t="s">
        <v>60</v>
      </c>
      <c r="B2" s="25" t="s">
        <v>121</v>
      </c>
      <c r="C2" s="26">
        <v>44737</v>
      </c>
      <c r="D2" s="27" t="s">
        <v>122</v>
      </c>
      <c r="E2" s="28">
        <v>193</v>
      </c>
      <c r="F2" s="28">
        <v>189</v>
      </c>
      <c r="G2" s="28">
        <v>191</v>
      </c>
      <c r="H2" s="28">
        <v>192</v>
      </c>
      <c r="I2" s="28"/>
      <c r="J2" s="28"/>
      <c r="K2" s="29">
        <v>4</v>
      </c>
      <c r="L2" s="29">
        <v>765</v>
      </c>
      <c r="M2" s="30">
        <v>191.25</v>
      </c>
      <c r="N2" s="31">
        <v>5</v>
      </c>
      <c r="O2" s="32">
        <v>196.25</v>
      </c>
    </row>
    <row r="3" spans="1:17" x14ac:dyDescent="0.3">
      <c r="A3" s="14" t="s">
        <v>20</v>
      </c>
      <c r="B3" s="15" t="s">
        <v>121</v>
      </c>
      <c r="C3" s="16">
        <v>44765</v>
      </c>
      <c r="D3" s="17" t="s">
        <v>122</v>
      </c>
      <c r="E3" s="18">
        <v>185</v>
      </c>
      <c r="F3" s="18">
        <v>189</v>
      </c>
      <c r="G3" s="18">
        <v>187</v>
      </c>
      <c r="H3" s="18">
        <v>193</v>
      </c>
      <c r="I3" s="18">
        <v>188</v>
      </c>
      <c r="J3" s="18">
        <v>189</v>
      </c>
      <c r="K3" s="19">
        <v>6</v>
      </c>
      <c r="L3" s="19">
        <v>1131</v>
      </c>
      <c r="M3" s="20">
        <v>188.5</v>
      </c>
      <c r="N3" s="21">
        <v>26</v>
      </c>
      <c r="O3" s="22">
        <v>214.5</v>
      </c>
    </row>
    <row r="4" spans="1:17" x14ac:dyDescent="0.3">
      <c r="A4" s="14" t="s">
        <v>20</v>
      </c>
      <c r="B4" s="15" t="s">
        <v>121</v>
      </c>
      <c r="C4" s="16">
        <v>44807</v>
      </c>
      <c r="D4" s="17" t="s">
        <v>156</v>
      </c>
      <c r="E4" s="18">
        <v>189</v>
      </c>
      <c r="F4" s="18">
        <v>187</v>
      </c>
      <c r="G4" s="18">
        <v>183</v>
      </c>
      <c r="H4" s="18">
        <v>185</v>
      </c>
      <c r="I4" s="18">
        <v>190</v>
      </c>
      <c r="J4" s="18">
        <v>192</v>
      </c>
      <c r="K4" s="19">
        <v>6</v>
      </c>
      <c r="L4" s="19">
        <v>1126</v>
      </c>
      <c r="M4" s="20">
        <v>187.66666666666666</v>
      </c>
      <c r="N4" s="21">
        <v>4</v>
      </c>
      <c r="O4" s="22">
        <v>191.66666666666666</v>
      </c>
    </row>
    <row r="6" spans="1:17" x14ac:dyDescent="0.3">
      <c r="K6" s="8">
        <f>SUM(K2:K5)</f>
        <v>16</v>
      </c>
      <c r="L6" s="8">
        <f>SUM(L2:L5)</f>
        <v>3022</v>
      </c>
      <c r="M6" s="7">
        <f>SUM(L6/K6)</f>
        <v>188.875</v>
      </c>
      <c r="N6" s="8">
        <f>SUM(N2:N5)</f>
        <v>35</v>
      </c>
      <c r="O6" s="12">
        <f>SUM(M6+N6)</f>
        <v>223.875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3:J3 B3:C3" name="Range1_8_2"/>
    <protectedRange algorithmName="SHA-512" hashValue="ON39YdpmFHfN9f47KpiRvqrKx0V9+erV1CNkpWzYhW/Qyc6aT8rEyCrvauWSYGZK2ia3o7vd3akF07acHAFpOA==" saltValue="yVW9XmDwTqEnmpSGai0KYg==" spinCount="100000" sqref="D3" name="Range1_1_5_2"/>
    <protectedRange algorithmName="SHA-512" hashValue="ON39YdpmFHfN9f47KpiRvqrKx0V9+erV1CNkpWzYhW/Qyc6aT8rEyCrvauWSYGZK2ia3o7vd3akF07acHAFpOA==" saltValue="yVW9XmDwTqEnmpSGai0KYg==" spinCount="100000" sqref="E3:H3" name="Range1_3_2_2"/>
    <protectedRange algorithmName="SHA-512" hashValue="ON39YdpmFHfN9f47KpiRvqrKx0V9+erV1CNkpWzYhW/Qyc6aT8rEyCrvauWSYGZK2ia3o7vd3akF07acHAFpOA==" saltValue="yVW9XmDwTqEnmpSGai0KYg==" spinCount="100000" sqref="E4:J4 B4:C4" name="Range1_10"/>
    <protectedRange algorithmName="SHA-512" hashValue="ON39YdpmFHfN9f47KpiRvqrKx0V9+erV1CNkpWzYhW/Qyc6aT8rEyCrvauWSYGZK2ia3o7vd3akF07acHAFpOA==" saltValue="yVW9XmDwTqEnmpSGai0KYg==" spinCount="100000" sqref="D4" name="Range1_1_20"/>
  </protectedRanges>
  <conditionalFormatting sqref="E2">
    <cfRule type="top10" dxfId="1809" priority="19" rank="1"/>
  </conditionalFormatting>
  <conditionalFormatting sqref="F2">
    <cfRule type="top10" dxfId="1808" priority="18" rank="1"/>
  </conditionalFormatting>
  <conditionalFormatting sqref="G2">
    <cfRule type="top10" dxfId="1807" priority="17" rank="1"/>
  </conditionalFormatting>
  <conditionalFormatting sqref="H2">
    <cfRule type="top10" dxfId="1806" priority="16" rank="1"/>
  </conditionalFormatting>
  <conditionalFormatting sqref="I2">
    <cfRule type="top10" dxfId="1805" priority="15" rank="1"/>
  </conditionalFormatting>
  <conditionalFormatting sqref="J2">
    <cfRule type="top10" dxfId="1804" priority="14" rank="1"/>
  </conditionalFormatting>
  <conditionalFormatting sqref="F3">
    <cfRule type="top10" dxfId="1803" priority="12" rank="1"/>
  </conditionalFormatting>
  <conditionalFormatting sqref="G3">
    <cfRule type="top10" dxfId="1802" priority="11" rank="1"/>
  </conditionalFormatting>
  <conditionalFormatting sqref="H3">
    <cfRule type="top10" dxfId="1801" priority="10" rank="1"/>
  </conditionalFormatting>
  <conditionalFormatting sqref="I3">
    <cfRule type="top10" dxfId="1800" priority="8" rank="1"/>
  </conditionalFormatting>
  <conditionalFormatting sqref="J3">
    <cfRule type="top10" dxfId="1799" priority="9" rank="1"/>
  </conditionalFormatting>
  <conditionalFormatting sqref="E3">
    <cfRule type="top10" dxfId="1798" priority="13" rank="1"/>
  </conditionalFormatting>
  <conditionalFormatting sqref="J4">
    <cfRule type="top10" dxfId="1797" priority="2" rank="1"/>
  </conditionalFormatting>
  <conditionalFormatting sqref="I4">
    <cfRule type="top10" dxfId="1796" priority="3" rank="1"/>
  </conditionalFormatting>
  <conditionalFormatting sqref="H4">
    <cfRule type="top10" dxfId="1795" priority="4" rank="1"/>
  </conditionalFormatting>
  <conditionalFormatting sqref="G4">
    <cfRule type="top10" dxfId="1794" priority="5" rank="1"/>
  </conditionalFormatting>
  <conditionalFormatting sqref="F4">
    <cfRule type="top10" dxfId="1793" priority="6" rank="1"/>
  </conditionalFormatting>
  <conditionalFormatting sqref="E4">
    <cfRule type="top10" dxfId="1792" priority="7" rank="1"/>
  </conditionalFormatting>
  <conditionalFormatting sqref="E4:J4">
    <cfRule type="cellIs" dxfId="1791" priority="1" operator="greaterThanOrEqual">
      <formula>200</formula>
    </cfRule>
  </conditionalFormatting>
  <hyperlinks>
    <hyperlink ref="Q1" location="'National Rankings'!A1" display="Back to Ranking" xr:uid="{DABCEB8B-10FF-4D0D-914F-B3EAFA799E6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CE2E00-FD8D-4860-9CA6-62F2D43091B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8EE7B-C8FA-474C-A029-B07FC2AFB6F7}">
  <sheetPr codeName="Sheet15"/>
  <dimension ref="A1:Q7"/>
  <sheetViews>
    <sheetView workbookViewId="0">
      <selection activeCell="A5" sqref="A5:O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48" t="s">
        <v>60</v>
      </c>
      <c r="B2" s="49" t="s">
        <v>109</v>
      </c>
      <c r="C2" s="50">
        <v>44702</v>
      </c>
      <c r="D2" s="51" t="s">
        <v>106</v>
      </c>
      <c r="E2" s="52">
        <v>191</v>
      </c>
      <c r="F2" s="52">
        <v>182</v>
      </c>
      <c r="G2" s="52">
        <v>179</v>
      </c>
      <c r="H2" s="52">
        <v>184</v>
      </c>
      <c r="I2" s="52"/>
      <c r="J2" s="52"/>
      <c r="K2" s="53">
        <v>4</v>
      </c>
      <c r="L2" s="53">
        <v>736</v>
      </c>
      <c r="M2" s="54">
        <v>184</v>
      </c>
      <c r="N2" s="55">
        <v>2</v>
      </c>
      <c r="O2" s="56">
        <v>186</v>
      </c>
    </row>
    <row r="3" spans="1:17" x14ac:dyDescent="0.3">
      <c r="A3" s="24" t="s">
        <v>60</v>
      </c>
      <c r="B3" s="25" t="s">
        <v>109</v>
      </c>
      <c r="C3" s="26">
        <v>44730</v>
      </c>
      <c r="D3" s="27" t="s">
        <v>106</v>
      </c>
      <c r="E3" s="28">
        <v>184</v>
      </c>
      <c r="F3" s="28">
        <v>187</v>
      </c>
      <c r="G3" s="28">
        <v>181</v>
      </c>
      <c r="H3" s="28">
        <v>170</v>
      </c>
      <c r="I3" s="28">
        <v>183</v>
      </c>
      <c r="J3" s="28">
        <v>183</v>
      </c>
      <c r="K3" s="29">
        <v>6</v>
      </c>
      <c r="L3" s="29">
        <v>1088</v>
      </c>
      <c r="M3" s="30">
        <v>181.33333333333334</v>
      </c>
      <c r="N3" s="31">
        <v>6</v>
      </c>
      <c r="O3" s="32">
        <v>187.33333333333334</v>
      </c>
    </row>
    <row r="4" spans="1:17" x14ac:dyDescent="0.3">
      <c r="A4" s="14" t="s">
        <v>60</v>
      </c>
      <c r="B4" s="15" t="s">
        <v>109</v>
      </c>
      <c r="C4" s="16">
        <v>44758</v>
      </c>
      <c r="D4" s="17" t="s">
        <v>106</v>
      </c>
      <c r="E4" s="18">
        <v>188</v>
      </c>
      <c r="F4" s="18">
        <v>188</v>
      </c>
      <c r="G4" s="18">
        <v>179</v>
      </c>
      <c r="H4" s="18">
        <v>187</v>
      </c>
      <c r="I4" s="18"/>
      <c r="J4" s="18"/>
      <c r="K4" s="19">
        <v>4</v>
      </c>
      <c r="L4" s="19">
        <v>742</v>
      </c>
      <c r="M4" s="20">
        <v>185.5</v>
      </c>
      <c r="N4" s="21">
        <v>2</v>
      </c>
      <c r="O4" s="22">
        <v>187.5</v>
      </c>
    </row>
    <row r="5" spans="1:17" x14ac:dyDescent="0.3">
      <c r="A5" s="14" t="s">
        <v>60</v>
      </c>
      <c r="B5" s="96" t="s">
        <v>109</v>
      </c>
      <c r="C5" s="16">
        <v>44793</v>
      </c>
      <c r="D5" s="17" t="s">
        <v>106</v>
      </c>
      <c r="E5" s="18">
        <v>185</v>
      </c>
      <c r="F5" s="18">
        <v>179</v>
      </c>
      <c r="G5" s="18">
        <v>181</v>
      </c>
      <c r="H5" s="18">
        <v>185</v>
      </c>
      <c r="I5" s="18">
        <v>189</v>
      </c>
      <c r="J5" s="18">
        <v>184</v>
      </c>
      <c r="K5" s="19">
        <v>6</v>
      </c>
      <c r="L5" s="19">
        <v>1103</v>
      </c>
      <c r="M5" s="20">
        <v>183.83333333333334</v>
      </c>
      <c r="N5" s="21">
        <v>4</v>
      </c>
      <c r="O5" s="22">
        <v>187.83333333333334</v>
      </c>
    </row>
    <row r="7" spans="1:17" x14ac:dyDescent="0.3">
      <c r="K7" s="8">
        <f>SUM(K2:K6)</f>
        <v>20</v>
      </c>
      <c r="L7" s="8">
        <f>SUM(L2:L6)</f>
        <v>3669</v>
      </c>
      <c r="M7" s="7">
        <f>SUM(L7/K7)</f>
        <v>183.45</v>
      </c>
      <c r="N7" s="8">
        <f>SUM(N2:N6)</f>
        <v>14</v>
      </c>
      <c r="O7" s="12">
        <f>SUM(M7+N7)</f>
        <v>197.45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9_4"/>
    <protectedRange algorithmName="SHA-512" hashValue="ON39YdpmFHfN9f47KpiRvqrKx0V9+erV1CNkpWzYhW/Qyc6aT8rEyCrvauWSYGZK2ia3o7vd3akF07acHAFpOA==" saltValue="yVW9XmDwTqEnmpSGai0KYg==" spinCount="100000" sqref="D2" name="Range1_1_7_4"/>
    <protectedRange algorithmName="SHA-512" hashValue="ON39YdpmFHfN9f47KpiRvqrKx0V9+erV1CNkpWzYhW/Qyc6aT8rEyCrvauWSYGZK2ia3o7vd3akF07acHAFpOA==" saltValue="yVW9XmDwTqEnmpSGai0KYg==" spinCount="100000" sqref="E4:J4 B4:C4" name="Range1_4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B5:C5 E5:J5" name="Range1_4_1_1_1"/>
    <protectedRange algorithmName="SHA-512" hashValue="ON39YdpmFHfN9f47KpiRvqrKx0V9+erV1CNkpWzYhW/Qyc6aT8rEyCrvauWSYGZK2ia3o7vd3akF07acHAFpOA==" saltValue="yVW9XmDwTqEnmpSGai0KYg==" spinCount="100000" sqref="D5" name="Range1_1_4_1_1"/>
  </protectedRanges>
  <conditionalFormatting sqref="I2">
    <cfRule type="top10" dxfId="1790" priority="24" rank="1"/>
  </conditionalFormatting>
  <conditionalFormatting sqref="H2">
    <cfRule type="top10" dxfId="1789" priority="20" rank="1"/>
  </conditionalFormatting>
  <conditionalFormatting sqref="J2">
    <cfRule type="top10" dxfId="1788" priority="21" rank="1"/>
  </conditionalFormatting>
  <conditionalFormatting sqref="G2">
    <cfRule type="top10" dxfId="1787" priority="23" rank="1"/>
  </conditionalFormatting>
  <conditionalFormatting sqref="F2">
    <cfRule type="top10" dxfId="1786" priority="22" rank="1"/>
  </conditionalFormatting>
  <conditionalFormatting sqref="E2">
    <cfRule type="top10" dxfId="1785" priority="19" rank="1"/>
  </conditionalFormatting>
  <conditionalFormatting sqref="E3">
    <cfRule type="top10" dxfId="1784" priority="18" rank="1"/>
  </conditionalFormatting>
  <conditionalFormatting sqref="F3">
    <cfRule type="top10" dxfId="1783" priority="17" rank="1"/>
  </conditionalFormatting>
  <conditionalFormatting sqref="G3">
    <cfRule type="top10" dxfId="1782" priority="16" rank="1"/>
  </conditionalFormatting>
  <conditionalFormatting sqref="H3">
    <cfRule type="top10" dxfId="1781" priority="15" rank="1"/>
  </conditionalFormatting>
  <conditionalFormatting sqref="I3">
    <cfRule type="top10" dxfId="1780" priority="14" rank="1"/>
  </conditionalFormatting>
  <conditionalFormatting sqref="J3">
    <cfRule type="top10" dxfId="1779" priority="13" rank="1"/>
  </conditionalFormatting>
  <conditionalFormatting sqref="E4">
    <cfRule type="top10" dxfId="1778" priority="12" rank="1"/>
  </conditionalFormatting>
  <conditionalFormatting sqref="F4">
    <cfRule type="top10" dxfId="1777" priority="11" rank="1"/>
  </conditionalFormatting>
  <conditionalFormatting sqref="G4">
    <cfRule type="top10" dxfId="1776" priority="10" rank="1"/>
  </conditionalFormatting>
  <conditionalFormatting sqref="H4">
    <cfRule type="top10" dxfId="1775" priority="9" rank="1"/>
  </conditionalFormatting>
  <conditionalFormatting sqref="I4">
    <cfRule type="top10" dxfId="1774" priority="8" rank="1"/>
  </conditionalFormatting>
  <conditionalFormatting sqref="J4">
    <cfRule type="top10" dxfId="1773" priority="7" rank="1"/>
  </conditionalFormatting>
  <conditionalFormatting sqref="E5">
    <cfRule type="top10" dxfId="1772" priority="6" rank="1"/>
  </conditionalFormatting>
  <conditionalFormatting sqref="F5">
    <cfRule type="top10" dxfId="1771" priority="5" rank="1"/>
  </conditionalFormatting>
  <conditionalFormatting sqref="G5">
    <cfRule type="top10" dxfId="1770" priority="4" rank="1"/>
  </conditionalFormatting>
  <conditionalFormatting sqref="H5">
    <cfRule type="top10" dxfId="1769" priority="3" rank="1"/>
  </conditionalFormatting>
  <conditionalFormatting sqref="I5">
    <cfRule type="top10" dxfId="1768" priority="2" rank="1"/>
  </conditionalFormatting>
  <conditionalFormatting sqref="J5">
    <cfRule type="top10" dxfId="1767" priority="1" rank="1"/>
  </conditionalFormatting>
  <hyperlinks>
    <hyperlink ref="Q1" location="'National Rankings'!A1" display="Back to Ranking" xr:uid="{D28868F6-623C-4501-BE3C-1900C5C1A73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CFEB3A-BBE3-4B78-A887-335ED8C7F6E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CD5A3-F3FB-4AF4-8137-9EA0948BC4D3}">
  <dimension ref="A1:Q4"/>
  <sheetViews>
    <sheetView workbookViewId="0">
      <selection activeCell="B13" sqref="B1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155</v>
      </c>
      <c r="C2" s="16">
        <v>44807</v>
      </c>
      <c r="D2" s="17" t="s">
        <v>156</v>
      </c>
      <c r="E2" s="18">
        <v>195</v>
      </c>
      <c r="F2" s="18">
        <v>190</v>
      </c>
      <c r="G2" s="18">
        <v>191</v>
      </c>
      <c r="H2" s="18">
        <v>195</v>
      </c>
      <c r="I2" s="18">
        <v>194</v>
      </c>
      <c r="J2" s="18">
        <v>194</v>
      </c>
      <c r="K2" s="19">
        <v>6</v>
      </c>
      <c r="L2" s="19">
        <v>1159</v>
      </c>
      <c r="M2" s="20">
        <v>193.16666666666666</v>
      </c>
      <c r="N2" s="21">
        <v>4</v>
      </c>
      <c r="O2" s="22">
        <v>197.16666666666666</v>
      </c>
    </row>
    <row r="4" spans="1:17" x14ac:dyDescent="0.3">
      <c r="K4" s="8">
        <f>SUM(K2:K3)</f>
        <v>6</v>
      </c>
      <c r="L4" s="8">
        <f>SUM(L2:L3)</f>
        <v>1159</v>
      </c>
      <c r="M4" s="7">
        <f>SUM(L4/K4)</f>
        <v>193.16666666666666</v>
      </c>
      <c r="N4" s="8">
        <f>SUM(N2:N3)</f>
        <v>4</v>
      </c>
      <c r="O4" s="12">
        <f>SUM(M4+N4)</f>
        <v>197.16666666666666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"/>
    <protectedRange algorithmName="SHA-512" hashValue="ON39YdpmFHfN9f47KpiRvqrKx0V9+erV1CNkpWzYhW/Qyc6aT8rEyCrvauWSYGZK2ia3o7vd3akF07acHAFpOA==" saltValue="yVW9XmDwTqEnmpSGai0KYg==" spinCount="100000" sqref="D2" name="Range1_1_15"/>
    <protectedRange algorithmName="SHA-512" hashValue="ON39YdpmFHfN9f47KpiRvqrKx0V9+erV1CNkpWzYhW/Qyc6aT8rEyCrvauWSYGZK2ia3o7vd3akF07acHAFpOA==" saltValue="yVW9XmDwTqEnmpSGai0KYg==" spinCount="100000" sqref="E2:J2" name="Range1_3_5"/>
  </protectedRanges>
  <conditionalFormatting sqref="E2:J2">
    <cfRule type="cellIs" dxfId="2612" priority="1" operator="greaterThanOrEqual">
      <formula>200</formula>
    </cfRule>
  </conditionalFormatting>
  <conditionalFormatting sqref="F2">
    <cfRule type="top10" dxfId="2611" priority="2" rank="1"/>
  </conditionalFormatting>
  <conditionalFormatting sqref="E2">
    <cfRule type="top10" dxfId="2610" priority="3" rank="1"/>
  </conditionalFormatting>
  <conditionalFormatting sqref="J2">
    <cfRule type="top10" dxfId="2609" priority="4" rank="1"/>
  </conditionalFormatting>
  <conditionalFormatting sqref="G2">
    <cfRule type="top10" dxfId="2608" priority="5" rank="1"/>
  </conditionalFormatting>
  <conditionalFormatting sqref="H2">
    <cfRule type="top10" dxfId="2607" priority="6" rank="1"/>
  </conditionalFormatting>
  <conditionalFormatting sqref="I2">
    <cfRule type="top10" dxfId="2606" priority="7" rank="1"/>
  </conditionalFormatting>
  <hyperlinks>
    <hyperlink ref="Q1" location="'National Rankings'!A1" display="Back to Ranking" xr:uid="{8847269C-9E3A-47FB-95E2-829DD1FF17A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088A7E-9F5D-4DCF-9669-388DB161E05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7672C-0B07-473E-A57B-05C2D570D075}">
  <sheetPr codeName="Sheet48"/>
  <dimension ref="A1:Q31"/>
  <sheetViews>
    <sheetView topLeftCell="A9" workbookViewId="0">
      <selection activeCell="A26" sqref="A26:O29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44</v>
      </c>
      <c r="C2" s="16">
        <v>44646</v>
      </c>
      <c r="D2" s="17" t="s">
        <v>32</v>
      </c>
      <c r="E2" s="18">
        <v>188</v>
      </c>
      <c r="F2" s="18">
        <v>183</v>
      </c>
      <c r="G2" s="18">
        <v>189</v>
      </c>
      <c r="H2" s="18">
        <v>185</v>
      </c>
      <c r="I2" s="18"/>
      <c r="J2" s="18"/>
      <c r="K2" s="19">
        <v>4</v>
      </c>
      <c r="L2" s="19">
        <v>745</v>
      </c>
      <c r="M2" s="20">
        <v>186.25</v>
      </c>
      <c r="N2" s="21">
        <v>11</v>
      </c>
      <c r="O2" s="22">
        <v>197.25</v>
      </c>
    </row>
    <row r="3" spans="1:17" x14ac:dyDescent="0.3">
      <c r="A3" s="14" t="s">
        <v>20</v>
      </c>
      <c r="B3" s="15" t="s">
        <v>44</v>
      </c>
      <c r="C3" s="16">
        <v>44656</v>
      </c>
      <c r="D3" s="17" t="s">
        <v>32</v>
      </c>
      <c r="E3" s="18">
        <v>177</v>
      </c>
      <c r="F3" s="18">
        <v>182</v>
      </c>
      <c r="G3" s="18">
        <v>183</v>
      </c>
      <c r="H3" s="18">
        <v>195</v>
      </c>
      <c r="I3" s="18"/>
      <c r="J3" s="18"/>
      <c r="K3" s="19">
        <v>4</v>
      </c>
      <c r="L3" s="19">
        <v>737</v>
      </c>
      <c r="M3" s="20">
        <v>184.25</v>
      </c>
      <c r="N3" s="21">
        <v>6</v>
      </c>
      <c r="O3" s="22">
        <v>190.25</v>
      </c>
    </row>
    <row r="4" spans="1:17" x14ac:dyDescent="0.3">
      <c r="A4" s="14" t="s">
        <v>20</v>
      </c>
      <c r="B4" s="15" t="s">
        <v>44</v>
      </c>
      <c r="C4" s="16">
        <v>44660</v>
      </c>
      <c r="D4" s="17" t="s">
        <v>32</v>
      </c>
      <c r="E4" s="18">
        <v>185.001</v>
      </c>
      <c r="F4" s="18">
        <v>193</v>
      </c>
      <c r="G4" s="18">
        <v>178.001</v>
      </c>
      <c r="H4" s="18">
        <v>177.001</v>
      </c>
      <c r="I4" s="18"/>
      <c r="J4" s="18"/>
      <c r="K4" s="19">
        <v>4</v>
      </c>
      <c r="L4" s="19">
        <v>733.00299999999993</v>
      </c>
      <c r="M4" s="20">
        <v>183.25074999999998</v>
      </c>
      <c r="N4" s="21">
        <v>8</v>
      </c>
      <c r="O4" s="22">
        <v>191.25074999999998</v>
      </c>
    </row>
    <row r="5" spans="1:17" x14ac:dyDescent="0.3">
      <c r="A5" s="14" t="s">
        <v>20</v>
      </c>
      <c r="B5" s="15" t="s">
        <v>44</v>
      </c>
      <c r="C5" s="16">
        <v>44674</v>
      </c>
      <c r="D5" s="17" t="s">
        <v>32</v>
      </c>
      <c r="E5" s="18">
        <v>183</v>
      </c>
      <c r="F5" s="18">
        <v>185</v>
      </c>
      <c r="G5" s="18">
        <v>182</v>
      </c>
      <c r="H5" s="18">
        <v>186</v>
      </c>
      <c r="I5" s="18"/>
      <c r="J5" s="18"/>
      <c r="K5" s="19">
        <v>4</v>
      </c>
      <c r="L5" s="19">
        <v>736</v>
      </c>
      <c r="M5" s="20">
        <v>184</v>
      </c>
      <c r="N5" s="21">
        <v>5</v>
      </c>
      <c r="O5" s="22">
        <v>189</v>
      </c>
    </row>
    <row r="6" spans="1:17" x14ac:dyDescent="0.3">
      <c r="A6" s="14" t="s">
        <v>60</v>
      </c>
      <c r="B6" s="15" t="s">
        <v>44</v>
      </c>
      <c r="C6" s="16">
        <v>44675</v>
      </c>
      <c r="D6" s="17" t="s">
        <v>39</v>
      </c>
      <c r="E6" s="18">
        <v>191</v>
      </c>
      <c r="F6" s="18">
        <v>195</v>
      </c>
      <c r="G6" s="18">
        <v>188</v>
      </c>
      <c r="H6" s="18">
        <v>192</v>
      </c>
      <c r="I6" s="18"/>
      <c r="J6" s="18"/>
      <c r="K6" s="19">
        <v>4</v>
      </c>
      <c r="L6" s="19">
        <v>766</v>
      </c>
      <c r="M6" s="20">
        <v>191.5</v>
      </c>
      <c r="N6" s="21">
        <v>9</v>
      </c>
      <c r="O6" s="22">
        <v>200.5</v>
      </c>
    </row>
    <row r="7" spans="1:17" x14ac:dyDescent="0.3">
      <c r="A7" s="14" t="s">
        <v>20</v>
      </c>
      <c r="B7" s="15" t="s">
        <v>44</v>
      </c>
      <c r="C7" s="16">
        <v>44684</v>
      </c>
      <c r="D7" s="17" t="s">
        <v>32</v>
      </c>
      <c r="E7" s="18">
        <v>193</v>
      </c>
      <c r="F7" s="18">
        <v>192.001</v>
      </c>
      <c r="G7" s="18">
        <v>195</v>
      </c>
      <c r="H7" s="18">
        <v>189</v>
      </c>
      <c r="I7" s="18"/>
      <c r="J7" s="18"/>
      <c r="K7" s="19">
        <v>4</v>
      </c>
      <c r="L7" s="19">
        <v>769.00099999999998</v>
      </c>
      <c r="M7" s="20">
        <v>192.25024999999999</v>
      </c>
      <c r="N7" s="21">
        <v>7</v>
      </c>
      <c r="O7" s="22">
        <v>199.25024999999999</v>
      </c>
    </row>
    <row r="8" spans="1:17" x14ac:dyDescent="0.3">
      <c r="A8" s="14" t="s">
        <v>20</v>
      </c>
      <c r="B8" s="15" t="s">
        <v>44</v>
      </c>
      <c r="C8" s="16">
        <v>44695</v>
      </c>
      <c r="D8" s="17" t="s">
        <v>32</v>
      </c>
      <c r="E8" s="18">
        <v>193</v>
      </c>
      <c r="F8" s="18">
        <v>193</v>
      </c>
      <c r="G8" s="18">
        <v>186.001</v>
      </c>
      <c r="H8" s="18">
        <v>189</v>
      </c>
      <c r="I8" s="18"/>
      <c r="J8" s="18"/>
      <c r="K8" s="19">
        <v>4</v>
      </c>
      <c r="L8" s="19">
        <v>761.00099999999998</v>
      </c>
      <c r="M8" s="20">
        <v>190.25024999999999</v>
      </c>
      <c r="N8" s="21">
        <v>6</v>
      </c>
      <c r="O8" s="22">
        <v>196.25024999999999</v>
      </c>
    </row>
    <row r="9" spans="1:17" x14ac:dyDescent="0.3">
      <c r="A9" s="48" t="s">
        <v>20</v>
      </c>
      <c r="B9" s="49" t="s">
        <v>44</v>
      </c>
      <c r="C9" s="50">
        <v>44709</v>
      </c>
      <c r="D9" s="51" t="s">
        <v>32</v>
      </c>
      <c r="E9" s="52">
        <v>188</v>
      </c>
      <c r="F9" s="52">
        <v>187</v>
      </c>
      <c r="G9" s="52">
        <v>185.001</v>
      </c>
      <c r="H9" s="52">
        <v>189</v>
      </c>
      <c r="I9" s="52"/>
      <c r="J9" s="52"/>
      <c r="K9" s="53">
        <v>4</v>
      </c>
      <c r="L9" s="53">
        <v>749.00099999999998</v>
      </c>
      <c r="M9" s="54">
        <v>187.25024999999999</v>
      </c>
      <c r="N9" s="55">
        <v>7</v>
      </c>
      <c r="O9" s="56">
        <v>194.25024999999999</v>
      </c>
    </row>
    <row r="10" spans="1:17" x14ac:dyDescent="0.3">
      <c r="A10" s="58" t="s">
        <v>20</v>
      </c>
      <c r="B10" s="58" t="s">
        <v>44</v>
      </c>
      <c r="C10" s="61">
        <v>44710</v>
      </c>
      <c r="D10" s="58" t="s">
        <v>99</v>
      </c>
      <c r="E10" s="60">
        <v>193</v>
      </c>
      <c r="F10" s="58">
        <v>185</v>
      </c>
      <c r="G10" s="58">
        <v>190</v>
      </c>
      <c r="H10" s="60">
        <v>191</v>
      </c>
      <c r="I10" s="59"/>
      <c r="J10" s="59"/>
      <c r="K10" s="58">
        <v>4</v>
      </c>
      <c r="L10" s="58">
        <v>759</v>
      </c>
      <c r="M10" s="57">
        <v>189.75</v>
      </c>
      <c r="N10" s="58">
        <v>9</v>
      </c>
      <c r="O10" s="57">
        <v>198.75</v>
      </c>
    </row>
    <row r="11" spans="1:17" x14ac:dyDescent="0.3">
      <c r="A11" s="14" t="s">
        <v>20</v>
      </c>
      <c r="B11" s="15" t="s">
        <v>44</v>
      </c>
      <c r="C11" s="16">
        <v>44719</v>
      </c>
      <c r="D11" s="17" t="s">
        <v>32</v>
      </c>
      <c r="E11" s="18">
        <v>192</v>
      </c>
      <c r="F11" s="18">
        <v>187</v>
      </c>
      <c r="G11" s="18">
        <v>195</v>
      </c>
      <c r="H11" s="18">
        <v>194</v>
      </c>
      <c r="I11" s="18"/>
      <c r="J11" s="18"/>
      <c r="K11" s="19">
        <v>4</v>
      </c>
      <c r="L11" s="19">
        <v>768</v>
      </c>
      <c r="M11" s="20">
        <v>192</v>
      </c>
      <c r="N11" s="21">
        <v>9</v>
      </c>
      <c r="O11" s="22">
        <v>201</v>
      </c>
    </row>
    <row r="12" spans="1:17" x14ac:dyDescent="0.3">
      <c r="A12" s="14" t="s">
        <v>20</v>
      </c>
      <c r="B12" s="15" t="s">
        <v>44</v>
      </c>
      <c r="C12" s="16">
        <v>44723</v>
      </c>
      <c r="D12" s="17" t="s">
        <v>32</v>
      </c>
      <c r="E12" s="18">
        <v>182</v>
      </c>
      <c r="F12" s="18">
        <v>183</v>
      </c>
      <c r="G12" s="18">
        <v>191.001</v>
      </c>
      <c r="H12" s="18">
        <v>185</v>
      </c>
      <c r="I12" s="18"/>
      <c r="J12" s="18"/>
      <c r="K12" s="19">
        <v>4</v>
      </c>
      <c r="L12" s="19">
        <v>741.00099999999998</v>
      </c>
      <c r="M12" s="20">
        <v>185.25024999999999</v>
      </c>
      <c r="N12" s="21">
        <v>7</v>
      </c>
      <c r="O12" s="22">
        <v>192.25024999999999</v>
      </c>
    </row>
    <row r="13" spans="1:17" x14ac:dyDescent="0.3">
      <c r="A13" s="24" t="s">
        <v>20</v>
      </c>
      <c r="B13" s="25" t="s">
        <v>44</v>
      </c>
      <c r="C13" s="26">
        <v>44737</v>
      </c>
      <c r="D13" s="27" t="s">
        <v>32</v>
      </c>
      <c r="E13" s="28">
        <v>185</v>
      </c>
      <c r="F13" s="28">
        <v>176</v>
      </c>
      <c r="G13" s="28">
        <v>185</v>
      </c>
      <c r="H13" s="28">
        <v>190</v>
      </c>
      <c r="I13" s="28"/>
      <c r="J13" s="28"/>
      <c r="K13" s="29">
        <v>4</v>
      </c>
      <c r="L13" s="29">
        <v>736</v>
      </c>
      <c r="M13" s="30">
        <v>184</v>
      </c>
      <c r="N13" s="31">
        <v>5</v>
      </c>
      <c r="O13" s="32">
        <v>189</v>
      </c>
    </row>
    <row r="14" spans="1:17" x14ac:dyDescent="0.3">
      <c r="A14" s="24" t="s">
        <v>20</v>
      </c>
      <c r="B14" s="25" t="s">
        <v>44</v>
      </c>
      <c r="C14" s="26">
        <v>44731</v>
      </c>
      <c r="D14" s="27" t="s">
        <v>32</v>
      </c>
      <c r="E14" s="28">
        <v>183</v>
      </c>
      <c r="F14" s="28">
        <v>188</v>
      </c>
      <c r="G14" s="28">
        <v>190</v>
      </c>
      <c r="H14" s="28">
        <v>188</v>
      </c>
      <c r="I14" s="28">
        <v>192</v>
      </c>
      <c r="J14" s="28">
        <v>192</v>
      </c>
      <c r="K14" s="29">
        <v>6</v>
      </c>
      <c r="L14" s="29">
        <v>1133</v>
      </c>
      <c r="M14" s="30">
        <v>188.83333333333334</v>
      </c>
      <c r="N14" s="31">
        <v>20</v>
      </c>
      <c r="O14" s="32">
        <v>208.83333333333334</v>
      </c>
    </row>
    <row r="15" spans="1:17" x14ac:dyDescent="0.3">
      <c r="A15" s="14" t="s">
        <v>20</v>
      </c>
      <c r="B15" s="15" t="s">
        <v>44</v>
      </c>
      <c r="C15" s="16">
        <v>44747</v>
      </c>
      <c r="D15" s="17" t="s">
        <v>32</v>
      </c>
      <c r="E15" s="18">
        <v>191</v>
      </c>
      <c r="F15" s="18">
        <v>190</v>
      </c>
      <c r="G15" s="18">
        <v>191</v>
      </c>
      <c r="H15" s="18">
        <v>194</v>
      </c>
      <c r="I15" s="18"/>
      <c r="J15" s="18"/>
      <c r="K15" s="19">
        <v>4</v>
      </c>
      <c r="L15" s="19">
        <v>766</v>
      </c>
      <c r="M15" s="20">
        <v>191.5</v>
      </c>
      <c r="N15" s="21">
        <v>11</v>
      </c>
      <c r="O15" s="22">
        <v>202.5</v>
      </c>
    </row>
    <row r="16" spans="1:17" x14ac:dyDescent="0.3">
      <c r="A16" s="14" t="s">
        <v>20</v>
      </c>
      <c r="B16" s="15" t="s">
        <v>44</v>
      </c>
      <c r="C16" s="16">
        <v>44751</v>
      </c>
      <c r="D16" s="17" t="s">
        <v>32</v>
      </c>
      <c r="E16" s="18">
        <v>188</v>
      </c>
      <c r="F16" s="18">
        <v>195</v>
      </c>
      <c r="G16" s="18">
        <v>193</v>
      </c>
      <c r="H16" s="18">
        <v>194</v>
      </c>
      <c r="I16" s="18"/>
      <c r="J16" s="18"/>
      <c r="K16" s="19">
        <v>4</v>
      </c>
      <c r="L16" s="19">
        <v>770</v>
      </c>
      <c r="M16" s="20">
        <v>192.5</v>
      </c>
      <c r="N16" s="21">
        <v>9</v>
      </c>
      <c r="O16" s="22">
        <v>201.5</v>
      </c>
    </row>
    <row r="17" spans="1:15" x14ac:dyDescent="0.3">
      <c r="A17" s="14" t="s">
        <v>20</v>
      </c>
      <c r="B17" s="15" t="s">
        <v>44</v>
      </c>
      <c r="C17" s="16">
        <v>44761</v>
      </c>
      <c r="D17" s="17" t="s">
        <v>135</v>
      </c>
      <c r="E17" s="18">
        <v>194</v>
      </c>
      <c r="F17" s="18">
        <v>193</v>
      </c>
      <c r="G17" s="18">
        <v>191</v>
      </c>
      <c r="H17" s="18">
        <v>195</v>
      </c>
      <c r="I17" s="18"/>
      <c r="J17" s="18"/>
      <c r="K17" s="19">
        <v>4</v>
      </c>
      <c r="L17" s="19">
        <v>773</v>
      </c>
      <c r="M17" s="20">
        <v>193.25</v>
      </c>
      <c r="N17" s="21">
        <v>6</v>
      </c>
      <c r="O17" s="22">
        <v>199.25</v>
      </c>
    </row>
    <row r="18" spans="1:15" x14ac:dyDescent="0.3">
      <c r="A18" s="14" t="s">
        <v>60</v>
      </c>
      <c r="B18" s="15" t="s">
        <v>44</v>
      </c>
      <c r="C18" s="16">
        <v>44765</v>
      </c>
      <c r="D18" s="17" t="s">
        <v>32</v>
      </c>
      <c r="E18" s="18">
        <v>188</v>
      </c>
      <c r="F18" s="18">
        <v>189</v>
      </c>
      <c r="G18" s="18">
        <v>194</v>
      </c>
      <c r="H18" s="18">
        <v>185</v>
      </c>
      <c r="I18" s="18"/>
      <c r="J18" s="18"/>
      <c r="K18" s="19">
        <v>4</v>
      </c>
      <c r="L18" s="19">
        <v>756</v>
      </c>
      <c r="M18" s="20">
        <v>189</v>
      </c>
      <c r="N18" s="21">
        <v>9</v>
      </c>
      <c r="O18" s="22">
        <v>198</v>
      </c>
    </row>
    <row r="19" spans="1:15" x14ac:dyDescent="0.3">
      <c r="A19" s="14" t="s">
        <v>20</v>
      </c>
      <c r="B19" s="15" t="s">
        <v>44</v>
      </c>
      <c r="C19" s="16">
        <v>44772</v>
      </c>
      <c r="D19" s="17" t="s">
        <v>32</v>
      </c>
      <c r="E19" s="18">
        <v>191.001</v>
      </c>
      <c r="F19" s="18">
        <v>185</v>
      </c>
      <c r="G19" s="18">
        <v>188</v>
      </c>
      <c r="H19" s="18">
        <v>186</v>
      </c>
      <c r="I19" s="18">
        <v>183.001</v>
      </c>
      <c r="J19" s="18">
        <v>186.001</v>
      </c>
      <c r="K19" s="19">
        <v>6</v>
      </c>
      <c r="L19" s="19">
        <v>1119.0029999999999</v>
      </c>
      <c r="M19" s="20">
        <v>186.50049999999999</v>
      </c>
      <c r="N19" s="21">
        <v>16</v>
      </c>
      <c r="O19" s="22">
        <v>202.50049999999999</v>
      </c>
    </row>
    <row r="20" spans="1:15" x14ac:dyDescent="0.3">
      <c r="A20" s="14" t="s">
        <v>20</v>
      </c>
      <c r="B20" s="15" t="s">
        <v>44</v>
      </c>
      <c r="C20" s="16">
        <v>44775</v>
      </c>
      <c r="D20" s="17" t="s">
        <v>32</v>
      </c>
      <c r="E20" s="18">
        <v>187</v>
      </c>
      <c r="F20" s="18">
        <v>195</v>
      </c>
      <c r="G20" s="18">
        <v>187</v>
      </c>
      <c r="H20" s="18">
        <v>188</v>
      </c>
      <c r="I20" s="18"/>
      <c r="J20" s="18"/>
      <c r="K20" s="19">
        <v>4</v>
      </c>
      <c r="L20" s="19">
        <v>757</v>
      </c>
      <c r="M20" s="20">
        <v>189.25</v>
      </c>
      <c r="N20" s="21">
        <v>6</v>
      </c>
      <c r="O20" s="22">
        <v>195.25</v>
      </c>
    </row>
    <row r="21" spans="1:15" x14ac:dyDescent="0.3">
      <c r="A21" s="14" t="s">
        <v>20</v>
      </c>
      <c r="B21" s="15" t="s">
        <v>44</v>
      </c>
      <c r="C21" s="16">
        <v>44773</v>
      </c>
      <c r="D21" s="17" t="s">
        <v>135</v>
      </c>
      <c r="E21" s="18">
        <v>191</v>
      </c>
      <c r="F21" s="18">
        <v>190</v>
      </c>
      <c r="G21" s="18">
        <v>189</v>
      </c>
      <c r="H21" s="18">
        <v>191</v>
      </c>
      <c r="I21" s="18"/>
      <c r="J21" s="18"/>
      <c r="K21" s="19">
        <v>4</v>
      </c>
      <c r="L21" s="19">
        <v>761</v>
      </c>
      <c r="M21" s="20">
        <v>190.25</v>
      </c>
      <c r="N21" s="21">
        <v>8</v>
      </c>
      <c r="O21" s="22">
        <v>198.25</v>
      </c>
    </row>
    <row r="22" spans="1:15" x14ac:dyDescent="0.3">
      <c r="A22" s="14" t="s">
        <v>20</v>
      </c>
      <c r="B22" s="15" t="s">
        <v>44</v>
      </c>
      <c r="C22" s="16">
        <v>44786</v>
      </c>
      <c r="D22" s="17" t="s">
        <v>32</v>
      </c>
      <c r="E22" s="18">
        <v>191</v>
      </c>
      <c r="F22" s="18">
        <v>188</v>
      </c>
      <c r="G22" s="18">
        <v>195</v>
      </c>
      <c r="H22" s="18">
        <v>193</v>
      </c>
      <c r="I22" s="18"/>
      <c r="J22" s="18"/>
      <c r="K22" s="19">
        <v>4</v>
      </c>
      <c r="L22" s="19">
        <v>767</v>
      </c>
      <c r="M22" s="20">
        <v>191.75</v>
      </c>
      <c r="N22" s="21">
        <v>9</v>
      </c>
      <c r="O22" s="22">
        <v>200.75</v>
      </c>
    </row>
    <row r="23" spans="1:15" x14ac:dyDescent="0.3">
      <c r="A23" s="14" t="s">
        <v>20</v>
      </c>
      <c r="B23" s="15" t="s">
        <v>44</v>
      </c>
      <c r="C23" s="16">
        <v>44810</v>
      </c>
      <c r="D23" s="17" t="s">
        <v>32</v>
      </c>
      <c r="E23" s="18">
        <v>193.001</v>
      </c>
      <c r="F23" s="18">
        <v>196</v>
      </c>
      <c r="G23" s="18">
        <v>191</v>
      </c>
      <c r="H23" s="18">
        <v>192</v>
      </c>
      <c r="I23" s="18"/>
      <c r="J23" s="18"/>
      <c r="K23" s="19">
        <v>4</v>
      </c>
      <c r="L23" s="19">
        <v>772.00099999999998</v>
      </c>
      <c r="M23" s="20">
        <v>193.00024999999999</v>
      </c>
      <c r="N23" s="21">
        <v>9</v>
      </c>
      <c r="O23" s="22">
        <v>202.00024999999999</v>
      </c>
    </row>
    <row r="24" spans="1:15" x14ac:dyDescent="0.3">
      <c r="A24" s="14" t="s">
        <v>20</v>
      </c>
      <c r="B24" s="15" t="s">
        <v>44</v>
      </c>
      <c r="C24" s="16">
        <v>44800</v>
      </c>
      <c r="D24" s="17" t="s">
        <v>32</v>
      </c>
      <c r="E24" s="18">
        <v>188</v>
      </c>
      <c r="F24" s="18">
        <v>187</v>
      </c>
      <c r="G24" s="18">
        <v>186</v>
      </c>
      <c r="H24" s="18">
        <v>193</v>
      </c>
      <c r="I24" s="18"/>
      <c r="J24" s="18"/>
      <c r="K24" s="19">
        <v>4</v>
      </c>
      <c r="L24" s="19">
        <v>754</v>
      </c>
      <c r="M24" s="20">
        <v>188.5</v>
      </c>
      <c r="N24" s="21">
        <v>3</v>
      </c>
      <c r="O24" s="22">
        <v>191.5</v>
      </c>
    </row>
    <row r="25" spans="1:15" x14ac:dyDescent="0.3">
      <c r="A25" s="14" t="s">
        <v>20</v>
      </c>
      <c r="B25" s="15" t="s">
        <v>44</v>
      </c>
      <c r="C25" s="16">
        <v>44807</v>
      </c>
      <c r="D25" s="17" t="s">
        <v>156</v>
      </c>
      <c r="E25" s="18">
        <v>198</v>
      </c>
      <c r="F25" s="18">
        <v>190</v>
      </c>
      <c r="G25" s="18">
        <v>198</v>
      </c>
      <c r="H25" s="18">
        <v>188</v>
      </c>
      <c r="I25" s="18">
        <v>196</v>
      </c>
      <c r="J25" s="18">
        <v>192</v>
      </c>
      <c r="K25" s="19">
        <v>6</v>
      </c>
      <c r="L25" s="19">
        <v>1162</v>
      </c>
      <c r="M25" s="20">
        <v>193.66666666666666</v>
      </c>
      <c r="N25" s="21">
        <v>4</v>
      </c>
      <c r="O25" s="22">
        <v>197.66666666666666</v>
      </c>
    </row>
    <row r="26" spans="1:15" x14ac:dyDescent="0.3">
      <c r="A26" s="14" t="s">
        <v>20</v>
      </c>
      <c r="B26" s="15" t="s">
        <v>44</v>
      </c>
      <c r="C26" s="16">
        <v>44814</v>
      </c>
      <c r="D26" s="17" t="s">
        <v>32</v>
      </c>
      <c r="E26" s="18">
        <v>190</v>
      </c>
      <c r="F26" s="18">
        <v>195</v>
      </c>
      <c r="G26" s="18">
        <v>189</v>
      </c>
      <c r="H26" s="18">
        <v>196</v>
      </c>
      <c r="I26" s="18"/>
      <c r="J26" s="18"/>
      <c r="K26" s="19">
        <v>4</v>
      </c>
      <c r="L26" s="19">
        <v>770</v>
      </c>
      <c r="M26" s="20">
        <v>192.5</v>
      </c>
      <c r="N26" s="21">
        <v>7</v>
      </c>
      <c r="O26" s="22">
        <v>199.5</v>
      </c>
    </row>
    <row r="27" spans="1:15" x14ac:dyDescent="0.3">
      <c r="A27" s="14" t="s">
        <v>20</v>
      </c>
      <c r="B27" s="15" t="s">
        <v>44</v>
      </c>
      <c r="C27" s="16">
        <v>44828</v>
      </c>
      <c r="D27" s="17" t="s">
        <v>32</v>
      </c>
      <c r="E27" s="18">
        <v>189</v>
      </c>
      <c r="F27" s="18">
        <v>183</v>
      </c>
      <c r="G27" s="18">
        <v>189</v>
      </c>
      <c r="H27" s="18">
        <v>191</v>
      </c>
      <c r="I27" s="18"/>
      <c r="J27" s="18"/>
      <c r="K27" s="19">
        <v>4</v>
      </c>
      <c r="L27" s="19">
        <v>752</v>
      </c>
      <c r="M27" s="20">
        <v>188</v>
      </c>
      <c r="N27" s="21">
        <v>6</v>
      </c>
      <c r="O27" s="22">
        <v>194</v>
      </c>
    </row>
    <row r="28" spans="1:15" x14ac:dyDescent="0.3">
      <c r="A28" s="14" t="s">
        <v>20</v>
      </c>
      <c r="B28" s="15" t="s">
        <v>44</v>
      </c>
      <c r="C28" s="16">
        <v>44824</v>
      </c>
      <c r="D28" s="17" t="s">
        <v>39</v>
      </c>
      <c r="E28" s="18">
        <v>193</v>
      </c>
      <c r="F28" s="18">
        <v>193</v>
      </c>
      <c r="G28" s="18">
        <v>192</v>
      </c>
      <c r="H28" s="18">
        <v>190</v>
      </c>
      <c r="I28" s="18"/>
      <c r="J28" s="18"/>
      <c r="K28" s="19">
        <v>4</v>
      </c>
      <c r="L28" s="19">
        <v>768</v>
      </c>
      <c r="M28" s="20">
        <v>192</v>
      </c>
      <c r="N28" s="21">
        <v>7</v>
      </c>
      <c r="O28" s="22">
        <v>199</v>
      </c>
    </row>
    <row r="29" spans="1:15" x14ac:dyDescent="0.3">
      <c r="A29" s="14" t="s">
        <v>20</v>
      </c>
      <c r="B29" s="15" t="s">
        <v>44</v>
      </c>
      <c r="C29" s="16">
        <v>44829</v>
      </c>
      <c r="D29" s="17" t="s">
        <v>39</v>
      </c>
      <c r="E29" s="18">
        <v>190</v>
      </c>
      <c r="F29" s="18">
        <v>187</v>
      </c>
      <c r="G29" s="18">
        <v>194</v>
      </c>
      <c r="H29" s="18">
        <v>190</v>
      </c>
      <c r="I29" s="18"/>
      <c r="J29" s="18"/>
      <c r="K29" s="19">
        <v>4</v>
      </c>
      <c r="L29" s="19">
        <v>761</v>
      </c>
      <c r="M29" s="20">
        <v>190.25</v>
      </c>
      <c r="N29" s="21">
        <v>6</v>
      </c>
      <c r="O29" s="22">
        <v>196.25</v>
      </c>
    </row>
    <row r="31" spans="1:15" x14ac:dyDescent="0.3">
      <c r="K31" s="8">
        <f>SUM(K2:K30)</f>
        <v>118</v>
      </c>
      <c r="L31" s="8">
        <f>SUM(L2:L30)</f>
        <v>22341.011000000002</v>
      </c>
      <c r="M31" s="7">
        <f>SUM(L31/K31)</f>
        <v>189.33060169491526</v>
      </c>
      <c r="N31" s="8">
        <f>SUM(N2:N30)</f>
        <v>225</v>
      </c>
      <c r="O31" s="12">
        <f>SUM(M31+N31)</f>
        <v>414.33060169491523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3_1"/>
    <protectedRange algorithmName="SHA-512" hashValue="ON39YdpmFHfN9f47KpiRvqrKx0V9+erV1CNkpWzYhW/Qyc6aT8rEyCrvauWSYGZK2ia3o7vd3akF07acHAFpOA==" saltValue="yVW9XmDwTqEnmpSGai0KYg==" spinCount="100000" sqref="D2" name="Range1_1_2_3_1"/>
    <protectedRange algorithmName="SHA-512" hashValue="ON39YdpmFHfN9f47KpiRvqrKx0V9+erV1CNkpWzYhW/Qyc6aT8rEyCrvauWSYGZK2ia3o7vd3akF07acHAFpOA==" saltValue="yVW9XmDwTqEnmpSGai0KYg==" spinCount="100000" sqref="B3:C4 I3:J4" name="Range1_17_1"/>
    <protectedRange algorithmName="SHA-512" hashValue="ON39YdpmFHfN9f47KpiRvqrKx0V9+erV1CNkpWzYhW/Qyc6aT8rEyCrvauWSYGZK2ia3o7vd3akF07acHAFpOA==" saltValue="yVW9XmDwTqEnmpSGai0KYg==" spinCount="100000" sqref="D3:D4" name="Range1_1_12_1"/>
    <protectedRange algorithmName="SHA-512" hashValue="ON39YdpmFHfN9f47KpiRvqrKx0V9+erV1CNkpWzYhW/Qyc6aT8rEyCrvauWSYGZK2ia3o7vd3akF07acHAFpOA==" saltValue="yVW9XmDwTqEnmpSGai0KYg==" spinCount="100000" sqref="E3:H4" name="Range1_3_3_1"/>
    <protectedRange algorithmName="SHA-512" hashValue="ON39YdpmFHfN9f47KpiRvqrKx0V9+erV1CNkpWzYhW/Qyc6aT8rEyCrvauWSYGZK2ia3o7vd3akF07acHAFpOA==" saltValue="yVW9XmDwTqEnmpSGai0KYg==" spinCount="100000" sqref="E5:J5 B5:C5" name="Range1_4_4"/>
    <protectedRange algorithmName="SHA-512" hashValue="ON39YdpmFHfN9f47KpiRvqrKx0V9+erV1CNkpWzYhW/Qyc6aT8rEyCrvauWSYGZK2ia3o7vd3akF07acHAFpOA==" saltValue="yVW9XmDwTqEnmpSGai0KYg==" spinCount="100000" sqref="D5" name="Range1_1_2_4"/>
    <protectedRange algorithmName="SHA-512" hashValue="ON39YdpmFHfN9f47KpiRvqrKx0V9+erV1CNkpWzYhW/Qyc6aT8rEyCrvauWSYGZK2ia3o7vd3akF07acHAFpOA==" saltValue="yVW9XmDwTqEnmpSGai0KYg==" spinCount="100000" sqref="E6:J6 B6:C6" name="Range1_26"/>
    <protectedRange algorithmName="SHA-512" hashValue="ON39YdpmFHfN9f47KpiRvqrKx0V9+erV1CNkpWzYhW/Qyc6aT8rEyCrvauWSYGZK2ia3o7vd3akF07acHAFpOA==" saltValue="yVW9XmDwTqEnmpSGai0KYg==" spinCount="100000" sqref="D6" name="Range1_1_23"/>
    <protectedRange algorithmName="SHA-512" hashValue="ON39YdpmFHfN9f47KpiRvqrKx0V9+erV1CNkpWzYhW/Qyc6aT8rEyCrvauWSYGZK2ia3o7vd3akF07acHAFpOA==" saltValue="yVW9XmDwTqEnmpSGai0KYg==" spinCount="100000" sqref="C7:C8" name="Range1_22"/>
    <protectedRange algorithmName="SHA-512" hashValue="ON39YdpmFHfN9f47KpiRvqrKx0V9+erV1CNkpWzYhW/Qyc6aT8rEyCrvauWSYGZK2ia3o7vd3akF07acHAFpOA==" saltValue="yVW9XmDwTqEnmpSGai0KYg==" spinCount="100000" sqref="B7:B8 E7:J8" name="Range1_5_2"/>
    <protectedRange algorithmName="SHA-512" hashValue="ON39YdpmFHfN9f47KpiRvqrKx0V9+erV1CNkpWzYhW/Qyc6aT8rEyCrvauWSYGZK2ia3o7vd3akF07acHAFpOA==" saltValue="yVW9XmDwTqEnmpSGai0KYg==" spinCount="100000" sqref="D7:D8" name="Range1_1_3_2"/>
    <protectedRange algorithmName="SHA-512" hashValue="ON39YdpmFHfN9f47KpiRvqrKx0V9+erV1CNkpWzYhW/Qyc6aT8rEyCrvauWSYGZK2ia3o7vd3akF07acHAFpOA==" saltValue="yVW9XmDwTqEnmpSGai0KYg==" spinCount="100000" sqref="B9:C11 I9:J11" name="Range1_45"/>
    <protectedRange algorithmName="SHA-512" hashValue="ON39YdpmFHfN9f47KpiRvqrKx0V9+erV1CNkpWzYhW/Qyc6aT8rEyCrvauWSYGZK2ia3o7vd3akF07acHAFpOA==" saltValue="yVW9XmDwTqEnmpSGai0KYg==" spinCount="100000" sqref="D9:D11" name="Range1_1_45"/>
    <protectedRange algorithmName="SHA-512" hashValue="ON39YdpmFHfN9f47KpiRvqrKx0V9+erV1CNkpWzYhW/Qyc6aT8rEyCrvauWSYGZK2ia3o7vd3akF07acHAFpOA==" saltValue="yVW9XmDwTqEnmpSGai0KYg==" spinCount="100000" sqref="E9:H11" name="Range1_3_20"/>
    <protectedRange algorithmName="SHA-512" hashValue="ON39YdpmFHfN9f47KpiRvqrKx0V9+erV1CNkpWzYhW/Qyc6aT8rEyCrvauWSYGZK2ia3o7vd3akF07acHAFpOA==" saltValue="yVW9XmDwTqEnmpSGai0KYg==" spinCount="100000" sqref="B12:C12 E12:J12" name="Range1_2_3"/>
    <protectedRange algorithmName="SHA-512" hashValue="ON39YdpmFHfN9f47KpiRvqrKx0V9+erV1CNkpWzYhW/Qyc6aT8rEyCrvauWSYGZK2ia3o7vd3akF07acHAFpOA==" saltValue="yVW9XmDwTqEnmpSGai0KYg==" spinCount="100000" sqref="D12" name="Range1_1_1_6"/>
    <protectedRange sqref="I15:J16 B15:C16" name="Range1_11"/>
    <protectedRange sqref="D15:D16" name="Range1_1_14"/>
    <protectedRange sqref="E15:H16" name="Range1_3_2"/>
    <protectedRange algorithmName="SHA-512" hashValue="ON39YdpmFHfN9f47KpiRvqrKx0V9+erV1CNkpWzYhW/Qyc6aT8rEyCrvauWSYGZK2ia3o7vd3akF07acHAFpOA==" saltValue="yVW9XmDwTqEnmpSGai0KYg==" spinCount="100000" sqref="B17:C17 E17:J17" name="Range1_5"/>
    <protectedRange algorithmName="SHA-512" hashValue="ON39YdpmFHfN9f47KpiRvqrKx0V9+erV1CNkpWzYhW/Qyc6aT8rEyCrvauWSYGZK2ia3o7vd3akF07acHAFpOA==" saltValue="yVW9XmDwTqEnmpSGai0KYg==" spinCount="100000" sqref="D17" name="Range1_1_3"/>
    <protectedRange algorithmName="SHA-512" hashValue="ON39YdpmFHfN9f47KpiRvqrKx0V9+erV1CNkpWzYhW/Qyc6aT8rEyCrvauWSYGZK2ia3o7vd3akF07acHAFpOA==" saltValue="yVW9XmDwTqEnmpSGai0KYg==" spinCount="100000" sqref="B18:C18 E18:J18" name="Range1_4"/>
    <protectedRange algorithmName="SHA-512" hashValue="ON39YdpmFHfN9f47KpiRvqrKx0V9+erV1CNkpWzYhW/Qyc6aT8rEyCrvauWSYGZK2ia3o7vd3akF07acHAFpOA==" saltValue="yVW9XmDwTqEnmpSGai0KYg==" spinCount="100000" sqref="D18" name="Range1_1_2"/>
    <protectedRange algorithmName="SHA-512" hashValue="ON39YdpmFHfN9f47KpiRvqrKx0V9+erV1CNkpWzYhW/Qyc6aT8rEyCrvauWSYGZK2ia3o7vd3akF07acHAFpOA==" saltValue="yVW9XmDwTqEnmpSGai0KYg==" spinCount="100000" sqref="B19:C20 I19:J20" name="Range1_8_2"/>
    <protectedRange algorithmName="SHA-512" hashValue="ON39YdpmFHfN9f47KpiRvqrKx0V9+erV1CNkpWzYhW/Qyc6aT8rEyCrvauWSYGZK2ia3o7vd3akF07acHAFpOA==" saltValue="yVW9XmDwTqEnmpSGai0KYg==" spinCount="100000" sqref="D19:D20" name="Range1_1_5_2"/>
    <protectedRange algorithmName="SHA-512" hashValue="ON39YdpmFHfN9f47KpiRvqrKx0V9+erV1CNkpWzYhW/Qyc6aT8rEyCrvauWSYGZK2ia3o7vd3akF07acHAFpOA==" saltValue="yVW9XmDwTqEnmpSGai0KYg==" spinCount="100000" sqref="E19:H20" name="Range1_3_2_2"/>
    <protectedRange algorithmName="SHA-512" hashValue="ON39YdpmFHfN9f47KpiRvqrKx0V9+erV1CNkpWzYhW/Qyc6aT8rEyCrvauWSYGZK2ia3o7vd3akF07acHAFpOA==" saltValue="yVW9XmDwTqEnmpSGai0KYg==" spinCount="100000" sqref="E21:J21 B21:C21" name="Range1_2_2_2"/>
    <protectedRange algorithmName="SHA-512" hashValue="ON39YdpmFHfN9f47KpiRvqrKx0V9+erV1CNkpWzYhW/Qyc6aT8rEyCrvauWSYGZK2ia3o7vd3akF07acHAFpOA==" saltValue="yVW9XmDwTqEnmpSGai0KYg==" spinCount="100000" sqref="D21" name="Range1_1_1_3_2"/>
    <protectedRange algorithmName="SHA-512" hashValue="ON39YdpmFHfN9f47KpiRvqrKx0V9+erV1CNkpWzYhW/Qyc6aT8rEyCrvauWSYGZK2ia3o7vd3akF07acHAFpOA==" saltValue="yVW9XmDwTqEnmpSGai0KYg==" spinCount="100000" sqref="B22:C22 I22:J22" name="Range1_25"/>
    <protectedRange algorithmName="SHA-512" hashValue="ON39YdpmFHfN9f47KpiRvqrKx0V9+erV1CNkpWzYhW/Qyc6aT8rEyCrvauWSYGZK2ia3o7vd3akF07acHAFpOA==" saltValue="yVW9XmDwTqEnmpSGai0KYg==" spinCount="100000" sqref="D22" name="Range1_1_16"/>
    <protectedRange algorithmName="SHA-512" hashValue="ON39YdpmFHfN9f47KpiRvqrKx0V9+erV1CNkpWzYhW/Qyc6aT8rEyCrvauWSYGZK2ia3o7vd3akF07acHAFpOA==" saltValue="yVW9XmDwTqEnmpSGai0KYg==" spinCount="100000" sqref="E22:H22" name="Range1_3_6"/>
    <protectedRange algorithmName="SHA-512" hashValue="ON39YdpmFHfN9f47KpiRvqrKx0V9+erV1CNkpWzYhW/Qyc6aT8rEyCrvauWSYGZK2ia3o7vd3akF07acHAFpOA==" saltValue="yVW9XmDwTqEnmpSGai0KYg==" spinCount="100000" sqref="B23:C25 E23:J25" name="Range1_10"/>
    <protectedRange algorithmName="SHA-512" hashValue="ON39YdpmFHfN9f47KpiRvqrKx0V9+erV1CNkpWzYhW/Qyc6aT8rEyCrvauWSYGZK2ia3o7vd3akF07acHAFpOA==" saltValue="yVW9XmDwTqEnmpSGai0KYg==" spinCount="100000" sqref="D23:D25" name="Range1_1_20"/>
    <protectedRange algorithmName="SHA-512" hashValue="ON39YdpmFHfN9f47KpiRvqrKx0V9+erV1CNkpWzYhW/Qyc6aT8rEyCrvauWSYGZK2ia3o7vd3akF07acHAFpOA==" saltValue="yVW9XmDwTqEnmpSGai0KYg==" spinCount="100000" sqref="B26:C27 E26:J27" name="Range1_11_4"/>
    <protectedRange algorithmName="SHA-512" hashValue="ON39YdpmFHfN9f47KpiRvqrKx0V9+erV1CNkpWzYhW/Qyc6aT8rEyCrvauWSYGZK2ia3o7vd3akF07acHAFpOA==" saltValue="yVW9XmDwTqEnmpSGai0KYg==" spinCount="100000" sqref="D26:D27" name="Range1_1_8_3"/>
    <protectedRange algorithmName="SHA-512" hashValue="ON39YdpmFHfN9f47KpiRvqrKx0V9+erV1CNkpWzYhW/Qyc6aT8rEyCrvauWSYGZK2ia3o7vd3akF07acHAFpOA==" saltValue="yVW9XmDwTqEnmpSGai0KYg==" spinCount="100000" sqref="B28:C29" name="Range1_1_2_7_1"/>
    <protectedRange algorithmName="SHA-512" hashValue="ON39YdpmFHfN9f47KpiRvqrKx0V9+erV1CNkpWzYhW/Qyc6aT8rEyCrvauWSYGZK2ia3o7vd3akF07acHAFpOA==" saltValue="yVW9XmDwTqEnmpSGai0KYg==" spinCount="100000" sqref="D28:D29" name="Range1_1_1_2_5_1"/>
    <protectedRange algorithmName="SHA-512" hashValue="ON39YdpmFHfN9f47KpiRvqrKx0V9+erV1CNkpWzYhW/Qyc6aT8rEyCrvauWSYGZK2ia3o7vd3akF07acHAFpOA==" saltValue="yVW9XmDwTqEnmpSGai0KYg==" spinCount="100000" sqref="E28:J29" name="Range1_4_7_1"/>
  </protectedRanges>
  <conditionalFormatting sqref="E2">
    <cfRule type="top10" dxfId="1766" priority="122" rank="1"/>
  </conditionalFormatting>
  <conditionalFormatting sqref="F2">
    <cfRule type="top10" dxfId="1765" priority="121" rank="1"/>
  </conditionalFormatting>
  <conditionalFormatting sqref="G2">
    <cfRule type="top10" dxfId="1764" priority="120" rank="1"/>
  </conditionalFormatting>
  <conditionalFormatting sqref="H2">
    <cfRule type="top10" dxfId="1763" priority="119" rank="1"/>
  </conditionalFormatting>
  <conditionalFormatting sqref="I2">
    <cfRule type="top10" dxfId="1762" priority="118" rank="1"/>
  </conditionalFormatting>
  <conditionalFormatting sqref="J2">
    <cfRule type="top10" dxfId="1761" priority="117" rank="1"/>
  </conditionalFormatting>
  <conditionalFormatting sqref="E3:J4">
    <cfRule type="cellIs" dxfId="1760" priority="104" operator="greaterThanOrEqual">
      <formula>200</formula>
    </cfRule>
  </conditionalFormatting>
  <conditionalFormatting sqref="F3:F4">
    <cfRule type="top10" dxfId="1759" priority="101" rank="1"/>
  </conditionalFormatting>
  <conditionalFormatting sqref="I3:I4">
    <cfRule type="top10" dxfId="1758" priority="98" rank="1"/>
    <cfRule type="top10" dxfId="1757" priority="103" rank="1"/>
  </conditionalFormatting>
  <conditionalFormatting sqref="E3:E4">
    <cfRule type="top10" dxfId="1756" priority="102" rank="1"/>
  </conditionalFormatting>
  <conditionalFormatting sqref="G3:G4">
    <cfRule type="top10" dxfId="1755" priority="100" rank="1"/>
  </conditionalFormatting>
  <conditionalFormatting sqref="H3:H4">
    <cfRule type="top10" dxfId="1754" priority="99" rank="1"/>
  </conditionalFormatting>
  <conditionalFormatting sqref="J3:J4">
    <cfRule type="top10" dxfId="1753" priority="97" rank="1"/>
  </conditionalFormatting>
  <conditionalFormatting sqref="E5">
    <cfRule type="top10" dxfId="1752" priority="96" rank="1"/>
  </conditionalFormatting>
  <conditionalFormatting sqref="F5">
    <cfRule type="top10" dxfId="1751" priority="95" rank="1"/>
  </conditionalFormatting>
  <conditionalFormatting sqref="G5">
    <cfRule type="top10" dxfId="1750" priority="94" rank="1"/>
  </conditionalFormatting>
  <conditionalFormatting sqref="H5">
    <cfRule type="top10" dxfId="1749" priority="93" rank="1"/>
  </conditionalFormatting>
  <conditionalFormatting sqref="I5">
    <cfRule type="top10" dxfId="1748" priority="92" rank="1"/>
  </conditionalFormatting>
  <conditionalFormatting sqref="J5">
    <cfRule type="top10" dxfId="1747" priority="91" rank="1"/>
  </conditionalFormatting>
  <conditionalFormatting sqref="E6">
    <cfRule type="top10" dxfId="1746" priority="90" rank="1"/>
  </conditionalFormatting>
  <conditionalFormatting sqref="F6">
    <cfRule type="top10" dxfId="1745" priority="89" rank="1"/>
  </conditionalFormatting>
  <conditionalFormatting sqref="G6">
    <cfRule type="top10" dxfId="1744" priority="88" rank="1"/>
  </conditionalFormatting>
  <conditionalFormatting sqref="H6">
    <cfRule type="top10" dxfId="1743" priority="87" rank="1"/>
  </conditionalFormatting>
  <conditionalFormatting sqref="I6">
    <cfRule type="top10" dxfId="1742" priority="86" rank="1"/>
  </conditionalFormatting>
  <conditionalFormatting sqref="J6">
    <cfRule type="top10" dxfId="1741" priority="85" rank="1"/>
  </conditionalFormatting>
  <conditionalFormatting sqref="I7:I8">
    <cfRule type="top10" dxfId="1740" priority="84" rank="1"/>
  </conditionalFormatting>
  <conditionalFormatting sqref="H7:H8">
    <cfRule type="top10" dxfId="1739" priority="80" rank="1"/>
  </conditionalFormatting>
  <conditionalFormatting sqref="J7:J8">
    <cfRule type="top10" dxfId="1738" priority="81" rank="1"/>
  </conditionalFormatting>
  <conditionalFormatting sqref="G7:G8">
    <cfRule type="top10" dxfId="1737" priority="83" rank="1"/>
  </conditionalFormatting>
  <conditionalFormatting sqref="F7:F8">
    <cfRule type="top10" dxfId="1736" priority="82" rank="1"/>
  </conditionalFormatting>
  <conditionalFormatting sqref="E7:E8">
    <cfRule type="top10" dxfId="1735" priority="79" rank="1"/>
  </conditionalFormatting>
  <conditionalFormatting sqref="F9:F11">
    <cfRule type="top10" dxfId="1734" priority="76" rank="1"/>
  </conditionalFormatting>
  <conditionalFormatting sqref="I9:I11">
    <cfRule type="top10" dxfId="1733" priority="73" rank="1"/>
    <cfRule type="top10" dxfId="1732" priority="78" rank="1"/>
  </conditionalFormatting>
  <conditionalFormatting sqref="E9:E11">
    <cfRule type="top10" dxfId="1731" priority="77" rank="1"/>
  </conditionalFormatting>
  <conditionalFormatting sqref="G9:G11">
    <cfRule type="top10" dxfId="1730" priority="75" rank="1"/>
  </conditionalFormatting>
  <conditionalFormatting sqref="H9:H11">
    <cfRule type="top10" dxfId="1729" priority="74" rank="1"/>
  </conditionalFormatting>
  <conditionalFormatting sqref="J9:J11">
    <cfRule type="top10" dxfId="1728" priority="72" rank="1"/>
  </conditionalFormatting>
  <conditionalFormatting sqref="E9:J11">
    <cfRule type="cellIs" dxfId="1727" priority="71" operator="greaterThanOrEqual">
      <formula>200</formula>
    </cfRule>
  </conditionalFormatting>
  <conditionalFormatting sqref="J12">
    <cfRule type="top10" dxfId="1726" priority="65" rank="1"/>
  </conditionalFormatting>
  <conditionalFormatting sqref="I12">
    <cfRule type="top10" dxfId="1725" priority="66" rank="1"/>
  </conditionalFormatting>
  <conditionalFormatting sqref="H12">
    <cfRule type="top10" dxfId="1724" priority="67" rank="1"/>
  </conditionalFormatting>
  <conditionalFormatting sqref="G12">
    <cfRule type="top10" dxfId="1723" priority="68" rank="1"/>
  </conditionalFormatting>
  <conditionalFormatting sqref="F12">
    <cfRule type="top10" dxfId="1722" priority="69" rank="1"/>
  </conditionalFormatting>
  <conditionalFormatting sqref="E12">
    <cfRule type="top10" dxfId="1721" priority="70" rank="1"/>
  </conditionalFormatting>
  <conditionalFormatting sqref="E13:E14">
    <cfRule type="top10" dxfId="1720" priority="64" rank="1"/>
  </conditionalFormatting>
  <conditionalFormatting sqref="F13:F14">
    <cfRule type="top10" dxfId="1719" priority="63" rank="1"/>
  </conditionalFormatting>
  <conditionalFormatting sqref="G13:G14">
    <cfRule type="top10" dxfId="1718" priority="62" rank="1"/>
  </conditionalFormatting>
  <conditionalFormatting sqref="H13:H14">
    <cfRule type="top10" dxfId="1717" priority="61" rank="1"/>
  </conditionalFormatting>
  <conditionalFormatting sqref="I13:I14">
    <cfRule type="top10" dxfId="1716" priority="60" rank="1"/>
  </conditionalFormatting>
  <conditionalFormatting sqref="J13:J14">
    <cfRule type="top10" dxfId="1715" priority="59" rank="1"/>
  </conditionalFormatting>
  <conditionalFormatting sqref="F15:F16">
    <cfRule type="top10" dxfId="1714" priority="53" rank="1"/>
  </conditionalFormatting>
  <conditionalFormatting sqref="G15:G16">
    <cfRule type="top10" dxfId="1713" priority="54" rank="1"/>
  </conditionalFormatting>
  <conditionalFormatting sqref="H15:H16">
    <cfRule type="top10" dxfId="1712" priority="55" rank="1"/>
  </conditionalFormatting>
  <conditionalFormatting sqref="I15:I16">
    <cfRule type="top10" dxfId="1711" priority="56" rank="1"/>
  </conditionalFormatting>
  <conditionalFormatting sqref="J15:J16">
    <cfRule type="top10" dxfId="1710" priority="57" rank="1"/>
  </conditionalFormatting>
  <conditionalFormatting sqref="E15:E16">
    <cfRule type="top10" dxfId="1709" priority="58" rank="1"/>
  </conditionalFormatting>
  <conditionalFormatting sqref="F17">
    <cfRule type="top10" dxfId="1708" priority="47" rank="1"/>
  </conditionalFormatting>
  <conditionalFormatting sqref="G17">
    <cfRule type="top10" dxfId="1707" priority="48" rank="1"/>
  </conditionalFormatting>
  <conditionalFormatting sqref="H17">
    <cfRule type="top10" dxfId="1706" priority="49" rank="1"/>
  </conditionalFormatting>
  <conditionalFormatting sqref="I17">
    <cfRule type="top10" dxfId="1705" priority="50" rank="1"/>
  </conditionalFormatting>
  <conditionalFormatting sqref="J17">
    <cfRule type="top10" dxfId="1704" priority="51" rank="1"/>
  </conditionalFormatting>
  <conditionalFormatting sqref="E17">
    <cfRule type="top10" dxfId="1703" priority="52" rank="1"/>
  </conditionalFormatting>
  <conditionalFormatting sqref="E17:J17">
    <cfRule type="cellIs" dxfId="1702" priority="46" operator="equal">
      <formula>200</formula>
    </cfRule>
  </conditionalFormatting>
  <conditionalFormatting sqref="E18">
    <cfRule type="top10" dxfId="1701" priority="45" rank="1"/>
  </conditionalFormatting>
  <conditionalFormatting sqref="F18">
    <cfRule type="top10" dxfId="1700" priority="44" rank="1"/>
  </conditionalFormatting>
  <conditionalFormatting sqref="G18">
    <cfRule type="top10" dxfId="1699" priority="43" rank="1"/>
  </conditionalFormatting>
  <conditionalFormatting sqref="H18">
    <cfRule type="top10" dxfId="1698" priority="42" rank="1"/>
  </conditionalFormatting>
  <conditionalFormatting sqref="I18">
    <cfRule type="top10" dxfId="1697" priority="41" rank="1"/>
  </conditionalFormatting>
  <conditionalFormatting sqref="J18">
    <cfRule type="top10" dxfId="1696" priority="40" rank="1"/>
  </conditionalFormatting>
  <conditionalFormatting sqref="F19:F20">
    <cfRule type="top10" dxfId="1695" priority="32" rank="1"/>
  </conditionalFormatting>
  <conditionalFormatting sqref="G19:G20">
    <cfRule type="top10" dxfId="1694" priority="31" rank="1"/>
  </conditionalFormatting>
  <conditionalFormatting sqref="H19:H20">
    <cfRule type="top10" dxfId="1693" priority="30" rank="1"/>
  </conditionalFormatting>
  <conditionalFormatting sqref="I19:I20">
    <cfRule type="top10" dxfId="1692" priority="28" rank="1"/>
  </conditionalFormatting>
  <conditionalFormatting sqref="J19:J20">
    <cfRule type="top10" dxfId="1691" priority="29" rank="1"/>
  </conditionalFormatting>
  <conditionalFormatting sqref="E19:E20">
    <cfRule type="top10" dxfId="1690" priority="33" rank="1"/>
  </conditionalFormatting>
  <conditionalFormatting sqref="J21">
    <cfRule type="top10" dxfId="1689" priority="34" rank="1"/>
  </conditionalFormatting>
  <conditionalFormatting sqref="I21">
    <cfRule type="top10" dxfId="1688" priority="35" rank="1"/>
  </conditionalFormatting>
  <conditionalFormatting sqref="H21">
    <cfRule type="top10" dxfId="1687" priority="36" rank="1"/>
  </conditionalFormatting>
  <conditionalFormatting sqref="G21">
    <cfRule type="top10" dxfId="1686" priority="37" rank="1"/>
  </conditionalFormatting>
  <conditionalFormatting sqref="F21">
    <cfRule type="top10" dxfId="1685" priority="38" rank="1"/>
  </conditionalFormatting>
  <conditionalFormatting sqref="E21">
    <cfRule type="top10" dxfId="1684" priority="39" rank="1"/>
  </conditionalFormatting>
  <conditionalFormatting sqref="F22">
    <cfRule type="top10" dxfId="1683" priority="25" rank="1"/>
  </conditionalFormatting>
  <conditionalFormatting sqref="I22">
    <cfRule type="top10" dxfId="1682" priority="22" rank="1"/>
    <cfRule type="top10" dxfId="1681" priority="27" rank="1"/>
  </conditionalFormatting>
  <conditionalFormatting sqref="E22">
    <cfRule type="top10" dxfId="1680" priority="26" rank="1"/>
  </conditionalFormatting>
  <conditionalFormatting sqref="G22">
    <cfRule type="top10" dxfId="1679" priority="24" rank="1"/>
  </conditionalFormatting>
  <conditionalFormatting sqref="H22">
    <cfRule type="top10" dxfId="1678" priority="23" rank="1"/>
  </conditionalFormatting>
  <conditionalFormatting sqref="J22">
    <cfRule type="top10" dxfId="1677" priority="21" rank="1"/>
  </conditionalFormatting>
  <conditionalFormatting sqref="E22:J22">
    <cfRule type="cellIs" dxfId="1676" priority="20" operator="greaterThanOrEqual">
      <formula>200</formula>
    </cfRule>
  </conditionalFormatting>
  <conditionalFormatting sqref="J23:J25">
    <cfRule type="top10" dxfId="1675" priority="14" rank="1"/>
  </conditionalFormatting>
  <conditionalFormatting sqref="I23:I25">
    <cfRule type="top10" dxfId="1674" priority="15" rank="1"/>
  </conditionalFormatting>
  <conditionalFormatting sqref="H23:H25">
    <cfRule type="top10" dxfId="1673" priority="16" rank="1"/>
  </conditionalFormatting>
  <conditionalFormatting sqref="G23:G25">
    <cfRule type="top10" dxfId="1672" priority="17" rank="1"/>
  </conditionalFormatting>
  <conditionalFormatting sqref="F23:F25">
    <cfRule type="top10" dxfId="1671" priority="18" rank="1"/>
  </conditionalFormatting>
  <conditionalFormatting sqref="E23:E25">
    <cfRule type="top10" dxfId="1670" priority="19" rank="1"/>
  </conditionalFormatting>
  <conditionalFormatting sqref="E23:J25">
    <cfRule type="cellIs" dxfId="1669" priority="13" operator="greaterThanOrEqual">
      <formula>200</formula>
    </cfRule>
  </conditionalFormatting>
  <conditionalFormatting sqref="E26:E27">
    <cfRule type="top10" dxfId="1668" priority="12" rank="1"/>
  </conditionalFormatting>
  <conditionalFormatting sqref="F26:F27">
    <cfRule type="top10" dxfId="1667" priority="11" rank="1"/>
  </conditionalFormatting>
  <conditionalFormatting sqref="G26:G27">
    <cfRule type="top10" dxfId="1666" priority="10" rank="1"/>
  </conditionalFormatting>
  <conditionalFormatting sqref="H26:H27">
    <cfRule type="top10" dxfId="1665" priority="9" rank="1"/>
  </conditionalFormatting>
  <conditionalFormatting sqref="I26:I27">
    <cfRule type="top10" dxfId="1664" priority="8" rank="1"/>
  </conditionalFormatting>
  <conditionalFormatting sqref="J26:J27">
    <cfRule type="top10" dxfId="1663" priority="7" rank="1"/>
  </conditionalFormatting>
  <conditionalFormatting sqref="E28:E29">
    <cfRule type="top10" dxfId="1662" priority="6" rank="1"/>
  </conditionalFormatting>
  <conditionalFormatting sqref="F28:F29">
    <cfRule type="top10" dxfId="1661" priority="5" rank="1"/>
  </conditionalFormatting>
  <conditionalFormatting sqref="G28:G29">
    <cfRule type="top10" dxfId="1660" priority="4" rank="1"/>
  </conditionalFormatting>
  <conditionalFormatting sqref="H28:H29">
    <cfRule type="top10" dxfId="1659" priority="3" rank="1"/>
  </conditionalFormatting>
  <conditionalFormatting sqref="I28:I29">
    <cfRule type="top10" dxfId="1658" priority="2" rank="1"/>
  </conditionalFormatting>
  <conditionalFormatting sqref="J28:J29">
    <cfRule type="top10" dxfId="1657" priority="1" rank="1"/>
  </conditionalFormatting>
  <hyperlinks>
    <hyperlink ref="Q1" location="'National Rankings'!A1" display="Back to Ranking" xr:uid="{B2F3EA68-0EB0-448C-B480-965973FAA3F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6DA169-1347-4C02-9443-9E45A66CA2B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7BDD0-E4F9-4B7E-9201-022C60742F19}">
  <dimension ref="A1:Q4"/>
  <sheetViews>
    <sheetView workbookViewId="0">
      <selection activeCell="A2" sqref="A2:O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165</v>
      </c>
      <c r="C2" s="16">
        <v>44824</v>
      </c>
      <c r="D2" s="17" t="s">
        <v>39</v>
      </c>
      <c r="E2" s="18">
        <v>195</v>
      </c>
      <c r="F2" s="18">
        <v>189</v>
      </c>
      <c r="G2" s="18">
        <v>191</v>
      </c>
      <c r="H2" s="18">
        <v>188</v>
      </c>
      <c r="I2" s="18"/>
      <c r="J2" s="18"/>
      <c r="K2" s="19">
        <v>4</v>
      </c>
      <c r="L2" s="19">
        <v>763</v>
      </c>
      <c r="M2" s="20">
        <v>190.75</v>
      </c>
      <c r="N2" s="21">
        <v>5</v>
      </c>
      <c r="O2" s="22">
        <v>195.75</v>
      </c>
    </row>
    <row r="4" spans="1:17" x14ac:dyDescent="0.3">
      <c r="K4" s="8">
        <f>SUM(K2:K3)</f>
        <v>4</v>
      </c>
      <c r="L4" s="8">
        <f>SUM(L2:L3)</f>
        <v>763</v>
      </c>
      <c r="M4" s="7">
        <f>SUM(L4/K4)</f>
        <v>190.75</v>
      </c>
      <c r="N4" s="8">
        <f>SUM(N2:N3)</f>
        <v>5</v>
      </c>
      <c r="O4" s="12">
        <f>SUM(M4+N4)</f>
        <v>195.75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4_2_1"/>
    <protectedRange algorithmName="SHA-512" hashValue="ON39YdpmFHfN9f47KpiRvqrKx0V9+erV1CNkpWzYhW/Qyc6aT8rEyCrvauWSYGZK2ia3o7vd3akF07acHAFpOA==" saltValue="yVW9XmDwTqEnmpSGai0KYg==" spinCount="100000" sqref="D2" name="Range1_1_9_3_1"/>
    <protectedRange algorithmName="SHA-512" hashValue="ON39YdpmFHfN9f47KpiRvqrKx0V9+erV1CNkpWzYhW/Qyc6aT8rEyCrvauWSYGZK2ia3o7vd3akF07acHAFpOA==" saltValue="yVW9XmDwTqEnmpSGai0KYg==" spinCount="100000" sqref="E2:H2" name="Range1_3_6_2_1"/>
  </protectedRanges>
  <conditionalFormatting sqref="I2">
    <cfRule type="top10" dxfId="1643" priority="2" rank="1"/>
  </conditionalFormatting>
  <conditionalFormatting sqref="E2">
    <cfRule type="top10" dxfId="1642" priority="6" rank="1"/>
  </conditionalFormatting>
  <conditionalFormatting sqref="G2">
    <cfRule type="top10" dxfId="1641" priority="4" rank="1"/>
  </conditionalFormatting>
  <conditionalFormatting sqref="H2">
    <cfRule type="top10" dxfId="1640" priority="3" rank="1"/>
  </conditionalFormatting>
  <conditionalFormatting sqref="J2">
    <cfRule type="top10" dxfId="1639" priority="1" rank="1"/>
  </conditionalFormatting>
  <conditionalFormatting sqref="F2">
    <cfRule type="top10" dxfId="1638" priority="5" rank="1"/>
  </conditionalFormatting>
  <hyperlinks>
    <hyperlink ref="Q1" location="'National Rankings'!A1" display="Back to Ranking" xr:uid="{AD235D9A-93BB-42FA-9170-327633ECC64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0DDDC63-0E5D-4653-B3B1-ADC0257373D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CD152-FDC9-4610-A297-CDA496653317}">
  <sheetPr codeName="Sheet22"/>
  <dimension ref="A1:Q10"/>
  <sheetViews>
    <sheetView workbookViewId="0">
      <selection activeCell="A8" sqref="A8:O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28</v>
      </c>
      <c r="B2" s="15" t="s">
        <v>37</v>
      </c>
      <c r="C2" s="16">
        <v>44625</v>
      </c>
      <c r="D2" s="17" t="s">
        <v>36</v>
      </c>
      <c r="E2" s="18">
        <v>183</v>
      </c>
      <c r="F2" s="18">
        <v>185</v>
      </c>
      <c r="G2" s="18">
        <v>186</v>
      </c>
      <c r="H2" s="18">
        <v>180</v>
      </c>
      <c r="I2" s="18"/>
      <c r="J2" s="18"/>
      <c r="K2" s="19">
        <v>4</v>
      </c>
      <c r="L2" s="19">
        <v>734</v>
      </c>
      <c r="M2" s="20">
        <v>183.5</v>
      </c>
      <c r="N2" s="21">
        <v>11</v>
      </c>
      <c r="O2" s="22">
        <v>194.5</v>
      </c>
    </row>
    <row r="3" spans="1:17" x14ac:dyDescent="0.3">
      <c r="A3" s="14" t="s">
        <v>20</v>
      </c>
      <c r="B3" s="15" t="s">
        <v>37</v>
      </c>
      <c r="C3" s="16">
        <v>44695</v>
      </c>
      <c r="D3" s="17" t="s">
        <v>36</v>
      </c>
      <c r="E3" s="18">
        <v>187</v>
      </c>
      <c r="F3" s="18">
        <v>182</v>
      </c>
      <c r="G3" s="18">
        <v>185</v>
      </c>
      <c r="H3" s="18">
        <v>187</v>
      </c>
      <c r="I3" s="18"/>
      <c r="J3" s="18"/>
      <c r="K3" s="19">
        <v>4</v>
      </c>
      <c r="L3" s="19">
        <v>741</v>
      </c>
      <c r="M3" s="20">
        <v>185.25</v>
      </c>
      <c r="N3" s="21">
        <v>13</v>
      </c>
      <c r="O3" s="22">
        <v>198.25</v>
      </c>
    </row>
    <row r="4" spans="1:17" x14ac:dyDescent="0.3">
      <c r="A4" s="14" t="s">
        <v>20</v>
      </c>
      <c r="B4" s="15" t="s">
        <v>37</v>
      </c>
      <c r="C4" s="16">
        <v>44716</v>
      </c>
      <c r="D4" s="17" t="s">
        <v>36</v>
      </c>
      <c r="E4" s="18">
        <v>182</v>
      </c>
      <c r="F4" s="18">
        <v>183</v>
      </c>
      <c r="G4" s="18">
        <v>181</v>
      </c>
      <c r="H4" s="18">
        <v>185</v>
      </c>
      <c r="I4" s="18">
        <v>178</v>
      </c>
      <c r="J4" s="18">
        <v>175</v>
      </c>
      <c r="K4" s="19">
        <v>6</v>
      </c>
      <c r="L4" s="19">
        <v>1084</v>
      </c>
      <c r="M4" s="20">
        <v>180.66666666666666</v>
      </c>
      <c r="N4" s="21">
        <v>12</v>
      </c>
      <c r="O4" s="22">
        <v>192.66666666666666</v>
      </c>
    </row>
    <row r="5" spans="1:17" x14ac:dyDescent="0.3">
      <c r="A5" s="14" t="s">
        <v>60</v>
      </c>
      <c r="B5" s="15" t="s">
        <v>37</v>
      </c>
      <c r="C5" s="16">
        <v>44744</v>
      </c>
      <c r="D5" s="17" t="s">
        <v>54</v>
      </c>
      <c r="E5" s="18">
        <v>180</v>
      </c>
      <c r="F5" s="18">
        <v>181</v>
      </c>
      <c r="G5" s="18">
        <v>191</v>
      </c>
      <c r="H5" s="18">
        <v>187</v>
      </c>
      <c r="I5" s="18"/>
      <c r="J5" s="18"/>
      <c r="K5" s="19">
        <v>4</v>
      </c>
      <c r="L5" s="19">
        <v>739</v>
      </c>
      <c r="M5" s="20">
        <v>184.75</v>
      </c>
      <c r="N5" s="21">
        <v>4</v>
      </c>
      <c r="O5" s="22">
        <v>188.75</v>
      </c>
    </row>
    <row r="6" spans="1:17" x14ac:dyDescent="0.3">
      <c r="A6" s="14" t="s">
        <v>60</v>
      </c>
      <c r="B6" s="15" t="s">
        <v>37</v>
      </c>
      <c r="C6" s="16">
        <v>44779</v>
      </c>
      <c r="D6" s="17" t="s">
        <v>54</v>
      </c>
      <c r="E6" s="18">
        <v>178</v>
      </c>
      <c r="F6" s="18">
        <v>190</v>
      </c>
      <c r="G6" s="18">
        <v>192</v>
      </c>
      <c r="H6" s="18">
        <v>187</v>
      </c>
      <c r="I6" s="18"/>
      <c r="J6" s="18"/>
      <c r="K6" s="19">
        <v>4</v>
      </c>
      <c r="L6" s="19">
        <v>747</v>
      </c>
      <c r="M6" s="20">
        <v>186.75</v>
      </c>
      <c r="N6" s="21">
        <v>4</v>
      </c>
      <c r="O6" s="22">
        <v>190.75</v>
      </c>
    </row>
    <row r="7" spans="1:17" x14ac:dyDescent="0.3">
      <c r="A7" s="14" t="s">
        <v>20</v>
      </c>
      <c r="B7" s="15" t="s">
        <v>37</v>
      </c>
      <c r="C7" s="16">
        <v>44807</v>
      </c>
      <c r="D7" s="17" t="s">
        <v>156</v>
      </c>
      <c r="E7" s="18">
        <v>176</v>
      </c>
      <c r="F7" s="18">
        <v>186</v>
      </c>
      <c r="G7" s="18">
        <v>184</v>
      </c>
      <c r="H7" s="18">
        <v>186</v>
      </c>
      <c r="I7" s="18">
        <v>182</v>
      </c>
      <c r="J7" s="18">
        <v>185</v>
      </c>
      <c r="K7" s="19">
        <v>6</v>
      </c>
      <c r="L7" s="19">
        <v>1099</v>
      </c>
      <c r="M7" s="20">
        <v>183.16666666666666</v>
      </c>
      <c r="N7" s="21">
        <v>4</v>
      </c>
      <c r="O7" s="22">
        <v>187.16666666666666</v>
      </c>
    </row>
    <row r="8" spans="1:17" x14ac:dyDescent="0.3">
      <c r="A8" s="14" t="s">
        <v>20</v>
      </c>
      <c r="B8" s="15" t="s">
        <v>37</v>
      </c>
      <c r="C8" s="16">
        <v>44815</v>
      </c>
      <c r="D8" s="17" t="s">
        <v>54</v>
      </c>
      <c r="E8" s="18">
        <v>186</v>
      </c>
      <c r="F8" s="18">
        <v>189</v>
      </c>
      <c r="G8" s="18">
        <v>189</v>
      </c>
      <c r="H8" s="18">
        <v>188</v>
      </c>
      <c r="I8" s="18"/>
      <c r="J8" s="18"/>
      <c r="K8" s="19">
        <v>4</v>
      </c>
      <c r="L8" s="19">
        <v>752</v>
      </c>
      <c r="M8" s="20">
        <v>188</v>
      </c>
      <c r="N8" s="21">
        <v>4</v>
      </c>
      <c r="O8" s="22">
        <v>192</v>
      </c>
    </row>
    <row r="10" spans="1:17" x14ac:dyDescent="0.3">
      <c r="K10" s="8">
        <f>SUM(K2:K9)</f>
        <v>32</v>
      </c>
      <c r="L10" s="8">
        <f>SUM(L2:L9)</f>
        <v>5896</v>
      </c>
      <c r="M10" s="7">
        <f>SUM(L10/K10)</f>
        <v>184.25</v>
      </c>
      <c r="N10" s="8">
        <f>SUM(N2:N9)</f>
        <v>52</v>
      </c>
      <c r="O10" s="12">
        <f>SUM(M10+N10)</f>
        <v>236.25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_1_1_2_1"/>
    <protectedRange algorithmName="SHA-512" hashValue="ON39YdpmFHfN9f47KpiRvqrKx0V9+erV1CNkpWzYhW/Qyc6aT8rEyCrvauWSYGZK2ia3o7vd3akF07acHAFpOA==" saltValue="yVW9XmDwTqEnmpSGai0KYg==" spinCount="100000" sqref="D2" name="Range1_1_4_1_1_1_1"/>
    <protectedRange algorithmName="SHA-512" hashValue="ON39YdpmFHfN9f47KpiRvqrKx0V9+erV1CNkpWzYhW/Qyc6aT8rEyCrvauWSYGZK2ia3o7vd3akF07acHAFpOA==" saltValue="yVW9XmDwTqEnmpSGai0KYg==" spinCount="100000" sqref="C3" name="Range1_22"/>
    <protectedRange algorithmName="SHA-512" hashValue="ON39YdpmFHfN9f47KpiRvqrKx0V9+erV1CNkpWzYhW/Qyc6aT8rEyCrvauWSYGZK2ia3o7vd3akF07acHAFpOA==" saltValue="yVW9XmDwTqEnmpSGai0KYg==" spinCount="100000" sqref="B3" name="Range1_1_2_1_1"/>
    <protectedRange algorithmName="SHA-512" hashValue="ON39YdpmFHfN9f47KpiRvqrKx0V9+erV1CNkpWzYhW/Qyc6aT8rEyCrvauWSYGZK2ia3o7vd3akF07acHAFpOA==" saltValue="yVW9XmDwTqEnmpSGai0KYg==" spinCount="100000" sqref="D3" name="Range1_1_1_2_2"/>
    <protectedRange algorithmName="SHA-512" hashValue="ON39YdpmFHfN9f47KpiRvqrKx0V9+erV1CNkpWzYhW/Qyc6aT8rEyCrvauWSYGZK2ia3o7vd3akF07acHAFpOA==" saltValue="yVW9XmDwTqEnmpSGai0KYg==" spinCount="100000" sqref="E3:J3" name="Range1_4_1_1"/>
    <protectedRange algorithmName="SHA-512" hashValue="ON39YdpmFHfN9f47KpiRvqrKx0V9+erV1CNkpWzYhW/Qyc6aT8rEyCrvauWSYGZK2ia3o7vd3akF07acHAFpOA==" saltValue="yVW9XmDwTqEnmpSGai0KYg==" spinCount="100000" sqref="E4:J4 B4:C4" name="Range1_48"/>
    <protectedRange algorithmName="SHA-512" hashValue="ON39YdpmFHfN9f47KpiRvqrKx0V9+erV1CNkpWzYhW/Qyc6aT8rEyCrvauWSYGZK2ia3o7vd3akF07acHAFpOA==" saltValue="yVW9XmDwTqEnmpSGai0KYg==" spinCount="100000" sqref="D4" name="Range1_1_47"/>
    <protectedRange algorithmName="SHA-512" hashValue="ON39YdpmFHfN9f47KpiRvqrKx0V9+erV1CNkpWzYhW/Qyc6aT8rEyCrvauWSYGZK2ia3o7vd3akF07acHAFpOA==" saltValue="yVW9XmDwTqEnmpSGai0KYg==" spinCount="100000" sqref="E5:J5" name="Range1_6"/>
    <protectedRange algorithmName="SHA-512" hashValue="ON39YdpmFHfN9f47KpiRvqrKx0V9+erV1CNkpWzYhW/Qyc6aT8rEyCrvauWSYGZK2ia3o7vd3akF07acHAFpOA==" saltValue="yVW9XmDwTqEnmpSGai0KYg==" spinCount="100000" sqref="B5:C5" name="Range1_1_2_1"/>
    <protectedRange algorithmName="SHA-512" hashValue="ON39YdpmFHfN9f47KpiRvqrKx0V9+erV1CNkpWzYhW/Qyc6aT8rEyCrvauWSYGZK2ia3o7vd3akF07acHAFpOA==" saltValue="yVW9XmDwTqEnmpSGai0KYg==" spinCount="100000" sqref="D5" name="Range1_1_1_2"/>
    <protectedRange algorithmName="SHA-512" hashValue="ON39YdpmFHfN9f47KpiRvqrKx0V9+erV1CNkpWzYhW/Qyc6aT8rEyCrvauWSYGZK2ia3o7vd3akF07acHAFpOA==" saltValue="yVW9XmDwTqEnmpSGai0KYg==" spinCount="100000" sqref="I6:J6 B6:C6" name="Range1_25"/>
    <protectedRange algorithmName="SHA-512" hashValue="ON39YdpmFHfN9f47KpiRvqrKx0V9+erV1CNkpWzYhW/Qyc6aT8rEyCrvauWSYGZK2ia3o7vd3akF07acHAFpOA==" saltValue="yVW9XmDwTqEnmpSGai0KYg==" spinCount="100000" sqref="D6" name="Range1_1_16"/>
    <protectedRange algorithmName="SHA-512" hashValue="ON39YdpmFHfN9f47KpiRvqrKx0V9+erV1CNkpWzYhW/Qyc6aT8rEyCrvauWSYGZK2ia3o7vd3akF07acHAFpOA==" saltValue="yVW9XmDwTqEnmpSGai0KYg==" spinCount="100000" sqref="E6:H6" name="Range1_3_6"/>
    <protectedRange algorithmName="SHA-512" hashValue="ON39YdpmFHfN9f47KpiRvqrKx0V9+erV1CNkpWzYhW/Qyc6aT8rEyCrvauWSYGZK2ia3o7vd3akF07acHAFpOA==" saltValue="yVW9XmDwTqEnmpSGai0KYg==" spinCount="100000" sqref="E7:J7 B7:C7" name="Range1_14"/>
    <protectedRange algorithmName="SHA-512" hashValue="ON39YdpmFHfN9f47KpiRvqrKx0V9+erV1CNkpWzYhW/Qyc6aT8rEyCrvauWSYGZK2ia3o7vd3akF07acHAFpOA==" saltValue="yVW9XmDwTqEnmpSGai0KYg==" spinCount="100000" sqref="D7" name="Range1_1_21"/>
    <protectedRange algorithmName="SHA-512" hashValue="ON39YdpmFHfN9f47KpiRvqrKx0V9+erV1CNkpWzYhW/Qyc6aT8rEyCrvauWSYGZK2ia3o7vd3akF07acHAFpOA==" saltValue="yVW9XmDwTqEnmpSGai0KYg==" spinCount="100000" sqref="B8:C8 I8:J8" name="Range1_24_2"/>
    <protectedRange algorithmName="SHA-512" hashValue="ON39YdpmFHfN9f47KpiRvqrKx0V9+erV1CNkpWzYhW/Qyc6aT8rEyCrvauWSYGZK2ia3o7vd3akF07acHAFpOA==" saltValue="yVW9XmDwTqEnmpSGai0KYg==" spinCount="100000" sqref="D8" name="Range1_1_9_3"/>
    <protectedRange algorithmName="SHA-512" hashValue="ON39YdpmFHfN9f47KpiRvqrKx0V9+erV1CNkpWzYhW/Qyc6aT8rEyCrvauWSYGZK2ia3o7vd3akF07acHAFpOA==" saltValue="yVW9XmDwTqEnmpSGai0KYg==" spinCount="100000" sqref="E8:H8" name="Range1_3_6_2"/>
  </protectedRanges>
  <conditionalFormatting sqref="E2">
    <cfRule type="top10" dxfId="1637" priority="53" rank="1"/>
  </conditionalFormatting>
  <conditionalFormatting sqref="F2">
    <cfRule type="top10" dxfId="1636" priority="52" rank="1"/>
  </conditionalFormatting>
  <conditionalFormatting sqref="G2">
    <cfRule type="top10" dxfId="1635" priority="51" rank="1"/>
  </conditionalFormatting>
  <conditionalFormatting sqref="H2">
    <cfRule type="top10" dxfId="1634" priority="50" rank="1"/>
  </conditionalFormatting>
  <conditionalFormatting sqref="I2">
    <cfRule type="top10" dxfId="1633" priority="49" rank="1"/>
  </conditionalFormatting>
  <conditionalFormatting sqref="J2">
    <cfRule type="top10" dxfId="1632" priority="48" rank="1"/>
  </conditionalFormatting>
  <conditionalFormatting sqref="E3">
    <cfRule type="top10" dxfId="1631" priority="41" rank="1"/>
  </conditionalFormatting>
  <conditionalFormatting sqref="F3">
    <cfRule type="top10" dxfId="1630" priority="40" rank="1"/>
  </conditionalFormatting>
  <conditionalFormatting sqref="G3">
    <cfRule type="top10" dxfId="1629" priority="39" rank="1"/>
  </conditionalFormatting>
  <conditionalFormatting sqref="H3">
    <cfRule type="top10" dxfId="1628" priority="38" rank="1"/>
  </conditionalFormatting>
  <conditionalFormatting sqref="I3">
    <cfRule type="top10" dxfId="1627" priority="37" rank="1"/>
  </conditionalFormatting>
  <conditionalFormatting sqref="J3">
    <cfRule type="top10" dxfId="1626" priority="36" rank="1"/>
  </conditionalFormatting>
  <conditionalFormatting sqref="F4">
    <cfRule type="top10" dxfId="1625" priority="30" rank="1"/>
  </conditionalFormatting>
  <conditionalFormatting sqref="G4">
    <cfRule type="top10" dxfId="1624" priority="31" rank="1"/>
  </conditionalFormatting>
  <conditionalFormatting sqref="H4">
    <cfRule type="top10" dxfId="1623" priority="32" rank="1"/>
  </conditionalFormatting>
  <conditionalFormatting sqref="I4">
    <cfRule type="top10" dxfId="1622" priority="33" rank="1"/>
  </conditionalFormatting>
  <conditionalFormatting sqref="J4">
    <cfRule type="top10" dxfId="1621" priority="34" rank="1"/>
  </conditionalFormatting>
  <conditionalFormatting sqref="E4">
    <cfRule type="top10" dxfId="1620" priority="35" rank="1"/>
  </conditionalFormatting>
  <conditionalFormatting sqref="E4:J4">
    <cfRule type="cellIs" dxfId="1619" priority="29" operator="equal">
      <formula>200</formula>
    </cfRule>
  </conditionalFormatting>
  <conditionalFormatting sqref="F5">
    <cfRule type="top10" dxfId="1618" priority="23" rank="1"/>
  </conditionalFormatting>
  <conditionalFormatting sqref="G5">
    <cfRule type="top10" dxfId="1617" priority="24" rank="1"/>
  </conditionalFormatting>
  <conditionalFormatting sqref="H5">
    <cfRule type="top10" dxfId="1616" priority="25" rank="1"/>
  </conditionalFormatting>
  <conditionalFormatting sqref="I5">
    <cfRule type="top10" dxfId="1615" priority="26" rank="1"/>
  </conditionalFormatting>
  <conditionalFormatting sqref="J5">
    <cfRule type="top10" dxfId="1614" priority="27" rank="1"/>
  </conditionalFormatting>
  <conditionalFormatting sqref="E5">
    <cfRule type="top10" dxfId="1613" priority="28" rank="1"/>
  </conditionalFormatting>
  <conditionalFormatting sqref="E5:J5">
    <cfRule type="cellIs" dxfId="1612" priority="22" operator="equal">
      <formula>200</formula>
    </cfRule>
  </conditionalFormatting>
  <conditionalFormatting sqref="F6">
    <cfRule type="top10" dxfId="1611" priority="19" rank="1"/>
  </conditionalFormatting>
  <conditionalFormatting sqref="I6">
    <cfRule type="top10" dxfId="1610" priority="16" rank="1"/>
    <cfRule type="top10" dxfId="1609" priority="21" rank="1"/>
  </conditionalFormatting>
  <conditionalFormatting sqref="E6">
    <cfRule type="top10" dxfId="1608" priority="20" rank="1"/>
  </conditionalFormatting>
  <conditionalFormatting sqref="G6">
    <cfRule type="top10" dxfId="1607" priority="18" rank="1"/>
  </conditionalFormatting>
  <conditionalFormatting sqref="H6">
    <cfRule type="top10" dxfId="1606" priority="17" rank="1"/>
  </conditionalFormatting>
  <conditionalFormatting sqref="J6">
    <cfRule type="top10" dxfId="1605" priority="15" rank="1"/>
  </conditionalFormatting>
  <conditionalFormatting sqref="E6:J6">
    <cfRule type="cellIs" dxfId="1604" priority="14" operator="greaterThanOrEqual">
      <formula>200</formula>
    </cfRule>
  </conditionalFormatting>
  <conditionalFormatting sqref="E7">
    <cfRule type="top10" dxfId="1603" priority="13" rank="1"/>
  </conditionalFormatting>
  <conditionalFormatting sqref="F7">
    <cfRule type="top10" dxfId="1602" priority="12" rank="1"/>
  </conditionalFormatting>
  <conditionalFormatting sqref="G7">
    <cfRule type="top10" dxfId="1601" priority="11" rank="1"/>
  </conditionalFormatting>
  <conditionalFormatting sqref="H7">
    <cfRule type="top10" dxfId="1600" priority="10" rank="1"/>
  </conditionalFormatting>
  <conditionalFormatting sqref="I7">
    <cfRule type="top10" dxfId="1599" priority="9" rank="1"/>
  </conditionalFormatting>
  <conditionalFormatting sqref="J7">
    <cfRule type="top10" dxfId="1598" priority="8" rank="1"/>
  </conditionalFormatting>
  <conditionalFormatting sqref="E7:J7">
    <cfRule type="cellIs" dxfId="1597" priority="7" operator="greaterThanOrEqual">
      <formula>200</formula>
    </cfRule>
  </conditionalFormatting>
  <conditionalFormatting sqref="I8">
    <cfRule type="top10" dxfId="1596" priority="2" rank="1"/>
  </conditionalFormatting>
  <conditionalFormatting sqref="E8">
    <cfRule type="top10" dxfId="1595" priority="6" rank="1"/>
  </conditionalFormatting>
  <conditionalFormatting sqref="G8">
    <cfRule type="top10" dxfId="1594" priority="4" rank="1"/>
  </conditionalFormatting>
  <conditionalFormatting sqref="H8">
    <cfRule type="top10" dxfId="1593" priority="3" rank="1"/>
  </conditionalFormatting>
  <conditionalFormatting sqref="J8">
    <cfRule type="top10" dxfId="1592" priority="1" rank="1"/>
  </conditionalFormatting>
  <conditionalFormatting sqref="F8">
    <cfRule type="top10" dxfId="1591" priority="5" rank="1"/>
  </conditionalFormatting>
  <hyperlinks>
    <hyperlink ref="Q1" location="'National Rankings'!A1" display="Back to Ranking" xr:uid="{44716BA2-691A-4233-BA38-CEC0B75C0C0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E6D339-BB68-4D80-96F3-66C02B75AF3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CD169-EF14-4390-817B-B36A21136227}">
  <sheetPr codeName="Sheet18"/>
  <dimension ref="A1:Q7"/>
  <sheetViews>
    <sheetView workbookViewId="0">
      <selection activeCell="A5" sqref="A5:O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48" t="s">
        <v>60</v>
      </c>
      <c r="B2" s="49" t="s">
        <v>112</v>
      </c>
      <c r="C2" s="50">
        <v>44702</v>
      </c>
      <c r="D2" s="51" t="s">
        <v>106</v>
      </c>
      <c r="E2" s="52">
        <v>186</v>
      </c>
      <c r="F2" s="52">
        <v>188</v>
      </c>
      <c r="G2" s="52">
        <v>182</v>
      </c>
      <c r="H2" s="52">
        <v>187</v>
      </c>
      <c r="I2" s="52"/>
      <c r="J2" s="52"/>
      <c r="K2" s="53">
        <v>4</v>
      </c>
      <c r="L2" s="53">
        <v>743</v>
      </c>
      <c r="M2" s="54">
        <v>185.75</v>
      </c>
      <c r="N2" s="55">
        <v>2</v>
      </c>
      <c r="O2" s="56">
        <v>187.75</v>
      </c>
    </row>
    <row r="3" spans="1:17" x14ac:dyDescent="0.3">
      <c r="A3" s="24" t="s">
        <v>60</v>
      </c>
      <c r="B3" s="25" t="s">
        <v>112</v>
      </c>
      <c r="C3" s="26">
        <v>44730</v>
      </c>
      <c r="D3" s="27" t="s">
        <v>106</v>
      </c>
      <c r="E3" s="28">
        <v>180</v>
      </c>
      <c r="F3" s="28">
        <v>182</v>
      </c>
      <c r="G3" s="28">
        <v>179</v>
      </c>
      <c r="H3" s="28">
        <v>180</v>
      </c>
      <c r="I3" s="28">
        <v>178</v>
      </c>
      <c r="J3" s="28">
        <v>177</v>
      </c>
      <c r="K3" s="29">
        <v>6</v>
      </c>
      <c r="L3" s="29">
        <v>1076</v>
      </c>
      <c r="M3" s="30">
        <v>179.33333333333334</v>
      </c>
      <c r="N3" s="31">
        <v>4</v>
      </c>
      <c r="O3" s="32">
        <v>183.33333333333334</v>
      </c>
    </row>
    <row r="4" spans="1:17" x14ac:dyDescent="0.3">
      <c r="A4" s="14" t="s">
        <v>60</v>
      </c>
      <c r="B4" s="15" t="s">
        <v>112</v>
      </c>
      <c r="C4" s="16">
        <v>44758</v>
      </c>
      <c r="D4" s="17" t="s">
        <v>106</v>
      </c>
      <c r="E4" s="18">
        <v>190</v>
      </c>
      <c r="F4" s="18">
        <v>189</v>
      </c>
      <c r="G4" s="18">
        <v>193</v>
      </c>
      <c r="H4" s="18">
        <v>193</v>
      </c>
      <c r="I4" s="18"/>
      <c r="J4" s="18"/>
      <c r="K4" s="19">
        <v>4</v>
      </c>
      <c r="L4" s="19">
        <v>765</v>
      </c>
      <c r="M4" s="20">
        <v>191.25</v>
      </c>
      <c r="N4" s="21">
        <v>6</v>
      </c>
      <c r="O4" s="22">
        <v>197.25</v>
      </c>
    </row>
    <row r="5" spans="1:17" x14ac:dyDescent="0.3">
      <c r="A5" s="14" t="s">
        <v>60</v>
      </c>
      <c r="B5" s="96" t="s">
        <v>112</v>
      </c>
      <c r="C5" s="16">
        <v>44793</v>
      </c>
      <c r="D5" s="17" t="s">
        <v>106</v>
      </c>
      <c r="E5" s="18">
        <v>191</v>
      </c>
      <c r="F5" s="18">
        <v>191</v>
      </c>
      <c r="G5" s="18">
        <v>194</v>
      </c>
      <c r="H5" s="18">
        <v>188</v>
      </c>
      <c r="I5" s="18">
        <v>192</v>
      </c>
      <c r="J5" s="18">
        <v>193</v>
      </c>
      <c r="K5" s="19">
        <v>6</v>
      </c>
      <c r="L5" s="19">
        <v>1149</v>
      </c>
      <c r="M5" s="20">
        <v>191.5</v>
      </c>
      <c r="N5" s="21">
        <v>10</v>
      </c>
      <c r="O5" s="22">
        <v>201.5</v>
      </c>
    </row>
    <row r="7" spans="1:17" x14ac:dyDescent="0.3">
      <c r="K7" s="8">
        <f>SUM(K2:K6)</f>
        <v>20</v>
      </c>
      <c r="L7" s="8">
        <f>SUM(L2:L6)</f>
        <v>3733</v>
      </c>
      <c r="M7" s="7">
        <f>SUM(L7/K7)</f>
        <v>186.65</v>
      </c>
      <c r="N7" s="8">
        <f>SUM(N2:N6)</f>
        <v>22</v>
      </c>
      <c r="O7" s="12">
        <f>SUM(M7+N7)</f>
        <v>208.65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_3"/>
    <protectedRange algorithmName="SHA-512" hashValue="ON39YdpmFHfN9f47KpiRvqrKx0V9+erV1CNkpWzYhW/Qyc6aT8rEyCrvauWSYGZK2ia3o7vd3akF07acHAFpOA==" saltValue="yVW9XmDwTqEnmpSGai0KYg==" spinCount="100000" sqref="D2" name="Range1_1_1_2_1_3"/>
    <protectedRange algorithmName="SHA-512" hashValue="ON39YdpmFHfN9f47KpiRvqrKx0V9+erV1CNkpWzYhW/Qyc6aT8rEyCrvauWSYGZK2ia3o7vd3akF07acHAFpOA==" saltValue="yVW9XmDwTqEnmpSGai0KYg==" spinCount="100000" sqref="E2:J2" name="Range1_4_2_4"/>
    <protectedRange algorithmName="SHA-512" hashValue="ON39YdpmFHfN9f47KpiRvqrKx0V9+erV1CNkpWzYhW/Qyc6aT8rEyCrvauWSYGZK2ia3o7vd3akF07acHAFpOA==" saltValue="yVW9XmDwTqEnmpSGai0KYg==" spinCount="100000" sqref="E4:J4 B4:C4" name="Range1_5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B5:C5 E5:J5" name="Range1_6_1_1"/>
    <protectedRange algorithmName="SHA-512" hashValue="ON39YdpmFHfN9f47KpiRvqrKx0V9+erV1CNkpWzYhW/Qyc6aT8rEyCrvauWSYGZK2ia3o7vd3akF07acHAFpOA==" saltValue="yVW9XmDwTqEnmpSGai0KYg==" spinCount="100000" sqref="D5" name="Range1_1_6_1_1"/>
  </protectedRanges>
  <conditionalFormatting sqref="E2">
    <cfRule type="top10" dxfId="1590" priority="19" rank="1"/>
  </conditionalFormatting>
  <conditionalFormatting sqref="F2">
    <cfRule type="top10" dxfId="1589" priority="20" rank="1"/>
  </conditionalFormatting>
  <conditionalFormatting sqref="G2">
    <cfRule type="top10" dxfId="1588" priority="21" rank="1"/>
  </conditionalFormatting>
  <conditionalFormatting sqref="H2">
    <cfRule type="top10" dxfId="1587" priority="22" rank="1"/>
  </conditionalFormatting>
  <conditionalFormatting sqref="I2">
    <cfRule type="top10" dxfId="1586" priority="23" rank="1"/>
  </conditionalFormatting>
  <conditionalFormatting sqref="J2">
    <cfRule type="top10" dxfId="1585" priority="24" rank="1"/>
  </conditionalFormatting>
  <conditionalFormatting sqref="E3">
    <cfRule type="top10" dxfId="1584" priority="18" rank="1"/>
  </conditionalFormatting>
  <conditionalFormatting sqref="F3">
    <cfRule type="top10" dxfId="1583" priority="17" rank="1"/>
  </conditionalFormatting>
  <conditionalFormatting sqref="G3">
    <cfRule type="top10" dxfId="1582" priority="16" rank="1"/>
  </conditionalFormatting>
  <conditionalFormatting sqref="H3">
    <cfRule type="top10" dxfId="1581" priority="15" rank="1"/>
  </conditionalFormatting>
  <conditionalFormatting sqref="I3">
    <cfRule type="top10" dxfId="1580" priority="14" rank="1"/>
  </conditionalFormatting>
  <conditionalFormatting sqref="J3">
    <cfRule type="top10" dxfId="1579" priority="13" rank="1"/>
  </conditionalFormatting>
  <conditionalFormatting sqref="I4">
    <cfRule type="top10" dxfId="1578" priority="12" rank="1"/>
  </conditionalFormatting>
  <conditionalFormatting sqref="H4">
    <cfRule type="top10" dxfId="1577" priority="8" rank="1"/>
  </conditionalFormatting>
  <conditionalFormatting sqref="J4">
    <cfRule type="top10" dxfId="1576" priority="9" rank="1"/>
  </conditionalFormatting>
  <conditionalFormatting sqref="G4">
    <cfRule type="top10" dxfId="1575" priority="11" rank="1"/>
  </conditionalFormatting>
  <conditionalFormatting sqref="F4">
    <cfRule type="top10" dxfId="1574" priority="10" rank="1"/>
  </conditionalFormatting>
  <conditionalFormatting sqref="E4">
    <cfRule type="top10" dxfId="1573" priority="7" rank="1"/>
  </conditionalFormatting>
  <conditionalFormatting sqref="E5">
    <cfRule type="top10" dxfId="1572" priority="6" rank="1"/>
  </conditionalFormatting>
  <conditionalFormatting sqref="F5">
    <cfRule type="top10" dxfId="1571" priority="5" rank="1"/>
  </conditionalFormatting>
  <conditionalFormatting sqref="G5">
    <cfRule type="top10" dxfId="1570" priority="4" rank="1"/>
  </conditionalFormatting>
  <conditionalFormatting sqref="H5">
    <cfRule type="top10" dxfId="1569" priority="3" rank="1"/>
  </conditionalFormatting>
  <conditionalFormatting sqref="I5">
    <cfRule type="top10" dxfId="1568" priority="2" rank="1"/>
  </conditionalFormatting>
  <conditionalFormatting sqref="J5">
    <cfRule type="top10" dxfId="1567" priority="1" rank="1"/>
  </conditionalFormatting>
  <hyperlinks>
    <hyperlink ref="Q1" location="'National Rankings'!A1" display="Back to Ranking" xr:uid="{942893BA-8232-438C-931D-CD0912D1E4C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026452-E73B-43C6-B5EB-64DAF5FF61F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C7D6F-C207-4BD1-9555-21E01FD941F3}">
  <sheetPr codeName="Sheet69"/>
  <dimension ref="A1:Q10"/>
  <sheetViews>
    <sheetView workbookViewId="0">
      <selection activeCell="A8" sqref="A8:O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50</v>
      </c>
      <c r="C2" s="16">
        <v>44653</v>
      </c>
      <c r="D2" s="17" t="s">
        <v>45</v>
      </c>
      <c r="E2" s="18">
        <v>194.01</v>
      </c>
      <c r="F2" s="18">
        <v>188</v>
      </c>
      <c r="G2" s="18">
        <v>193</v>
      </c>
      <c r="H2" s="18">
        <v>194</v>
      </c>
      <c r="I2" s="18"/>
      <c r="J2" s="18"/>
      <c r="K2" s="19">
        <v>4</v>
      </c>
      <c r="L2" s="19">
        <v>769.01</v>
      </c>
      <c r="M2" s="20">
        <v>192.2525</v>
      </c>
      <c r="N2" s="21">
        <v>9</v>
      </c>
      <c r="O2" s="22">
        <v>201.2525</v>
      </c>
    </row>
    <row r="3" spans="1:17" x14ac:dyDescent="0.3">
      <c r="A3" s="14" t="s">
        <v>20</v>
      </c>
      <c r="B3" s="15" t="s">
        <v>50</v>
      </c>
      <c r="C3" s="16">
        <v>44688</v>
      </c>
      <c r="D3" s="17" t="s">
        <v>45</v>
      </c>
      <c r="E3" s="18">
        <v>191</v>
      </c>
      <c r="F3" s="18">
        <v>193</v>
      </c>
      <c r="G3" s="18">
        <v>186</v>
      </c>
      <c r="H3" s="18">
        <v>190</v>
      </c>
      <c r="I3" s="18"/>
      <c r="J3" s="18"/>
      <c r="K3" s="19">
        <v>4</v>
      </c>
      <c r="L3" s="19">
        <v>760</v>
      </c>
      <c r="M3" s="20">
        <v>190</v>
      </c>
      <c r="N3" s="21">
        <v>6</v>
      </c>
      <c r="O3" s="22">
        <v>196</v>
      </c>
    </row>
    <row r="4" spans="1:17" x14ac:dyDescent="0.3">
      <c r="A4" s="39" t="s">
        <v>20</v>
      </c>
      <c r="B4" s="40" t="s">
        <v>50</v>
      </c>
      <c r="C4" s="41">
        <v>44702</v>
      </c>
      <c r="D4" s="42" t="s">
        <v>95</v>
      </c>
      <c r="E4" s="43">
        <v>189</v>
      </c>
      <c r="F4" s="43">
        <v>188</v>
      </c>
      <c r="G4" s="43">
        <v>193</v>
      </c>
      <c r="H4" s="43">
        <v>192</v>
      </c>
      <c r="I4" s="43"/>
      <c r="J4" s="43"/>
      <c r="K4" s="44">
        <v>4</v>
      </c>
      <c r="L4" s="44">
        <v>762</v>
      </c>
      <c r="M4" s="45">
        <v>190.5</v>
      </c>
      <c r="N4" s="46">
        <v>3</v>
      </c>
      <c r="O4" s="47">
        <v>193.5</v>
      </c>
    </row>
    <row r="5" spans="1:17" x14ac:dyDescent="0.3">
      <c r="A5" s="14" t="s">
        <v>20</v>
      </c>
      <c r="B5" s="15" t="s">
        <v>50</v>
      </c>
      <c r="C5" s="16">
        <v>44716</v>
      </c>
      <c r="D5" s="17" t="s">
        <v>45</v>
      </c>
      <c r="E5" s="18">
        <v>189</v>
      </c>
      <c r="F5" s="18">
        <v>187</v>
      </c>
      <c r="G5" s="18">
        <v>185</v>
      </c>
      <c r="H5" s="18">
        <v>191</v>
      </c>
      <c r="I5" s="18"/>
      <c r="J5" s="18"/>
      <c r="K5" s="19">
        <v>4</v>
      </c>
      <c r="L5" s="19">
        <v>752</v>
      </c>
      <c r="M5" s="20">
        <v>188</v>
      </c>
      <c r="N5" s="21">
        <v>4</v>
      </c>
      <c r="O5" s="22">
        <v>192</v>
      </c>
    </row>
    <row r="6" spans="1:17" x14ac:dyDescent="0.3">
      <c r="A6" s="14" t="s">
        <v>20</v>
      </c>
      <c r="B6" s="15" t="s">
        <v>50</v>
      </c>
      <c r="C6" s="16">
        <v>44751</v>
      </c>
      <c r="D6" s="17" t="s">
        <v>45</v>
      </c>
      <c r="E6" s="18">
        <v>188</v>
      </c>
      <c r="F6" s="18">
        <v>190</v>
      </c>
      <c r="G6" s="18">
        <v>185</v>
      </c>
      <c r="H6" s="18">
        <v>192</v>
      </c>
      <c r="I6" s="18"/>
      <c r="J6" s="18"/>
      <c r="K6" s="19">
        <v>4</v>
      </c>
      <c r="L6" s="19">
        <v>755</v>
      </c>
      <c r="M6" s="20">
        <v>188.75</v>
      </c>
      <c r="N6" s="21">
        <v>2</v>
      </c>
      <c r="O6" s="22">
        <v>190.75</v>
      </c>
    </row>
    <row r="7" spans="1:17" x14ac:dyDescent="0.3">
      <c r="A7" s="14" t="s">
        <v>20</v>
      </c>
      <c r="B7" s="15" t="s">
        <v>50</v>
      </c>
      <c r="C7" s="16">
        <v>44807</v>
      </c>
      <c r="D7" s="17" t="s">
        <v>156</v>
      </c>
      <c r="E7" s="18">
        <v>192</v>
      </c>
      <c r="F7" s="18">
        <v>186</v>
      </c>
      <c r="G7" s="18">
        <v>191</v>
      </c>
      <c r="H7" s="18">
        <v>194</v>
      </c>
      <c r="I7" s="18">
        <v>191</v>
      </c>
      <c r="J7" s="18">
        <v>190</v>
      </c>
      <c r="K7" s="19">
        <v>6</v>
      </c>
      <c r="L7" s="19">
        <v>1144</v>
      </c>
      <c r="M7" s="20">
        <v>190.66666666666666</v>
      </c>
      <c r="N7" s="21">
        <v>4</v>
      </c>
      <c r="O7" s="22">
        <v>194.66666666666666</v>
      </c>
    </row>
    <row r="8" spans="1:17" x14ac:dyDescent="0.3">
      <c r="A8" s="14" t="s">
        <v>20</v>
      </c>
      <c r="B8" s="15" t="s">
        <v>50</v>
      </c>
      <c r="C8" s="16">
        <v>44828</v>
      </c>
      <c r="D8" s="17" t="s">
        <v>164</v>
      </c>
      <c r="E8" s="18">
        <v>196.001</v>
      </c>
      <c r="F8" s="18">
        <v>190</v>
      </c>
      <c r="G8" s="18">
        <v>194</v>
      </c>
      <c r="H8" s="18">
        <v>190</v>
      </c>
      <c r="I8" s="18"/>
      <c r="J8" s="18"/>
      <c r="K8" s="19">
        <v>4</v>
      </c>
      <c r="L8" s="19">
        <v>770.00099999999998</v>
      </c>
      <c r="M8" s="20">
        <v>192.50024999999999</v>
      </c>
      <c r="N8" s="21">
        <v>6</v>
      </c>
      <c r="O8" s="22">
        <v>198.50024999999999</v>
      </c>
    </row>
    <row r="10" spans="1:17" x14ac:dyDescent="0.3">
      <c r="K10" s="8">
        <f>SUM(K2:K9)</f>
        <v>30</v>
      </c>
      <c r="L10" s="8">
        <f>SUM(L2:L9)</f>
        <v>5712.0110000000004</v>
      </c>
      <c r="M10" s="7">
        <f>SUM(L10/K10)</f>
        <v>190.40036666666668</v>
      </c>
      <c r="N10" s="8">
        <f>SUM(N2:N9)</f>
        <v>34</v>
      </c>
      <c r="O10" s="12">
        <f>SUM(M10+N10)</f>
        <v>224.40036666666668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4_2"/>
    <protectedRange sqref="D2" name="Range1_1_1_2"/>
    <protectedRange algorithmName="SHA-512" hashValue="ON39YdpmFHfN9f47KpiRvqrKx0V9+erV1CNkpWzYhW/Qyc6aT8rEyCrvauWSYGZK2ia3o7vd3akF07acHAFpOA==" saltValue="yVW9XmDwTqEnmpSGai0KYg==" spinCount="100000" sqref="B3:C3 I3:J3" name="Range1_24"/>
    <protectedRange algorithmName="SHA-512" hashValue="ON39YdpmFHfN9f47KpiRvqrKx0V9+erV1CNkpWzYhW/Qyc6aT8rEyCrvauWSYGZK2ia3o7vd3akF07acHAFpOA==" saltValue="yVW9XmDwTqEnmpSGai0KYg==" spinCount="100000" sqref="D3" name="Range1_1_21"/>
    <protectedRange algorithmName="SHA-512" hashValue="ON39YdpmFHfN9f47KpiRvqrKx0V9+erV1CNkpWzYhW/Qyc6aT8rEyCrvauWSYGZK2ia3o7vd3akF07acHAFpOA==" saltValue="yVW9XmDwTqEnmpSGai0KYg==" spinCount="100000" sqref="E3:H3" name="Range1_3_9"/>
    <protectedRange algorithmName="SHA-512" hashValue="ON39YdpmFHfN9f47KpiRvqrKx0V9+erV1CNkpWzYhW/Qyc6aT8rEyCrvauWSYGZK2ia3o7vd3akF07acHAFpOA==" saltValue="yVW9XmDwTqEnmpSGai0KYg==" spinCount="100000" sqref="B4:C5 I4:J5" name="Range1_50"/>
    <protectedRange algorithmName="SHA-512" hashValue="ON39YdpmFHfN9f47KpiRvqrKx0V9+erV1CNkpWzYhW/Qyc6aT8rEyCrvauWSYGZK2ia3o7vd3akF07acHAFpOA==" saltValue="yVW9XmDwTqEnmpSGai0KYg==" spinCount="100000" sqref="D4:D5" name="Range1_1_48"/>
    <protectedRange algorithmName="SHA-512" hashValue="ON39YdpmFHfN9f47KpiRvqrKx0V9+erV1CNkpWzYhW/Qyc6aT8rEyCrvauWSYGZK2ia3o7vd3akF07acHAFpOA==" saltValue="yVW9XmDwTqEnmpSGai0KYg==" spinCount="100000" sqref="E4:H5" name="Range1_3_21"/>
    <protectedRange sqref="B6:C6 I6:J6" name="Range1_11"/>
    <protectedRange sqref="D6" name="Range1_1_14"/>
    <protectedRange sqref="E6:H6" name="Range1_3_2"/>
    <protectedRange algorithmName="SHA-512" hashValue="ON39YdpmFHfN9f47KpiRvqrKx0V9+erV1CNkpWzYhW/Qyc6aT8rEyCrvauWSYGZK2ia3o7vd3akF07acHAFpOA==" saltValue="yVW9XmDwTqEnmpSGai0KYg==" spinCount="100000" sqref="B7:C7 E7:J7" name="Range1_14"/>
    <protectedRange algorithmName="SHA-512" hashValue="ON39YdpmFHfN9f47KpiRvqrKx0V9+erV1CNkpWzYhW/Qyc6aT8rEyCrvauWSYGZK2ia3o7vd3akF07acHAFpOA==" saltValue="yVW9XmDwTqEnmpSGai0KYg==" spinCount="100000" sqref="D7" name="Range1_1_21_1"/>
    <protectedRange algorithmName="SHA-512" hashValue="ON39YdpmFHfN9f47KpiRvqrKx0V9+erV1CNkpWzYhW/Qyc6aT8rEyCrvauWSYGZK2ia3o7vd3akF07acHAFpOA==" saltValue="yVW9XmDwTqEnmpSGai0KYg==" spinCount="100000" sqref="I8:J8 B8:C8" name="Range1_24_2"/>
    <protectedRange algorithmName="SHA-512" hashValue="ON39YdpmFHfN9f47KpiRvqrKx0V9+erV1CNkpWzYhW/Qyc6aT8rEyCrvauWSYGZK2ia3o7vd3akF07acHAFpOA==" saltValue="yVW9XmDwTqEnmpSGai0KYg==" spinCount="100000" sqref="D8" name="Range1_1_9_3"/>
    <protectedRange algorithmName="SHA-512" hashValue="ON39YdpmFHfN9f47KpiRvqrKx0V9+erV1CNkpWzYhW/Qyc6aT8rEyCrvauWSYGZK2ia3o7vd3akF07acHAFpOA==" saltValue="yVW9XmDwTqEnmpSGai0KYg==" spinCount="100000" sqref="E8:H8" name="Range1_3_6_2"/>
  </protectedRanges>
  <conditionalFormatting sqref="E2">
    <cfRule type="top10" dxfId="1566" priority="41" rank="1"/>
  </conditionalFormatting>
  <conditionalFormatting sqref="F2">
    <cfRule type="top10" dxfId="1565" priority="40" rank="1"/>
  </conditionalFormatting>
  <conditionalFormatting sqref="G2">
    <cfRule type="top10" dxfId="1564" priority="39" rank="1"/>
  </conditionalFormatting>
  <conditionalFormatting sqref="H2">
    <cfRule type="top10" dxfId="1563" priority="38" rank="1"/>
  </conditionalFormatting>
  <conditionalFormatting sqref="I2">
    <cfRule type="top10" dxfId="1562" priority="37" rank="1"/>
  </conditionalFormatting>
  <conditionalFormatting sqref="J2">
    <cfRule type="top10" dxfId="1561" priority="36" rank="1"/>
  </conditionalFormatting>
  <conditionalFormatting sqref="F3">
    <cfRule type="top10" dxfId="1560" priority="33" rank="1"/>
  </conditionalFormatting>
  <conditionalFormatting sqref="I3">
    <cfRule type="top10" dxfId="1559" priority="30" rank="1"/>
    <cfRule type="top10" dxfId="1558" priority="35" rank="1"/>
  </conditionalFormatting>
  <conditionalFormatting sqref="E3">
    <cfRule type="top10" dxfId="1557" priority="34" rank="1"/>
  </conditionalFormatting>
  <conditionalFormatting sqref="G3">
    <cfRule type="top10" dxfId="1556" priority="32" rank="1"/>
  </conditionalFormatting>
  <conditionalFormatting sqref="H3">
    <cfRule type="top10" dxfId="1555" priority="31" rank="1"/>
  </conditionalFormatting>
  <conditionalFormatting sqref="J3">
    <cfRule type="top10" dxfId="1554" priority="29" rank="1"/>
  </conditionalFormatting>
  <conditionalFormatting sqref="E3:J3">
    <cfRule type="cellIs" dxfId="1553" priority="28" operator="greaterThanOrEqual">
      <formula>200</formula>
    </cfRule>
  </conditionalFormatting>
  <conditionalFormatting sqref="F4:F5">
    <cfRule type="top10" dxfId="1552" priority="25" rank="1"/>
  </conditionalFormatting>
  <conditionalFormatting sqref="I4:I5">
    <cfRule type="top10" dxfId="1551" priority="22" rank="1"/>
    <cfRule type="top10" dxfId="1550" priority="27" rank="1"/>
  </conditionalFormatting>
  <conditionalFormatting sqref="E4:E5">
    <cfRule type="top10" dxfId="1549" priority="26" rank="1"/>
  </conditionalFormatting>
  <conditionalFormatting sqref="G4:G5">
    <cfRule type="top10" dxfId="1548" priority="24" rank="1"/>
  </conditionalFormatting>
  <conditionalFormatting sqref="H4:H5">
    <cfRule type="top10" dxfId="1547" priority="23" rank="1"/>
  </conditionalFormatting>
  <conditionalFormatting sqref="J4:J5">
    <cfRule type="top10" dxfId="1546" priority="21" rank="1"/>
  </conditionalFormatting>
  <conditionalFormatting sqref="E4:J5">
    <cfRule type="cellIs" dxfId="1545" priority="20" operator="greaterThanOrEqual">
      <formula>200</formula>
    </cfRule>
  </conditionalFormatting>
  <conditionalFormatting sqref="F6">
    <cfRule type="top10" dxfId="1544" priority="14" rank="1"/>
  </conditionalFormatting>
  <conditionalFormatting sqref="G6">
    <cfRule type="top10" dxfId="1543" priority="15" rank="1"/>
  </conditionalFormatting>
  <conditionalFormatting sqref="H6">
    <cfRule type="top10" dxfId="1542" priority="16" rank="1"/>
  </conditionalFormatting>
  <conditionalFormatting sqref="I6">
    <cfRule type="top10" dxfId="1541" priority="17" rank="1"/>
  </conditionalFormatting>
  <conditionalFormatting sqref="J6">
    <cfRule type="top10" dxfId="1540" priority="18" rank="1"/>
  </conditionalFormatting>
  <conditionalFormatting sqref="E6">
    <cfRule type="top10" dxfId="1539" priority="19" rank="1"/>
  </conditionalFormatting>
  <conditionalFormatting sqref="E7">
    <cfRule type="top10" dxfId="1538" priority="13" rank="1"/>
  </conditionalFormatting>
  <conditionalFormatting sqref="F7">
    <cfRule type="top10" dxfId="1537" priority="12" rank="1"/>
  </conditionalFormatting>
  <conditionalFormatting sqref="G7">
    <cfRule type="top10" dxfId="1536" priority="11" rank="1"/>
  </conditionalFormatting>
  <conditionalFormatting sqref="H7">
    <cfRule type="top10" dxfId="1535" priority="10" rank="1"/>
  </conditionalFormatting>
  <conditionalFormatting sqref="I7">
    <cfRule type="top10" dxfId="1534" priority="9" rank="1"/>
  </conditionalFormatting>
  <conditionalFormatting sqref="J7">
    <cfRule type="top10" dxfId="1533" priority="8" rank="1"/>
  </conditionalFormatting>
  <conditionalFormatting sqref="E7:J7">
    <cfRule type="cellIs" dxfId="1532" priority="7" operator="greaterThanOrEqual">
      <formula>200</formula>
    </cfRule>
  </conditionalFormatting>
  <conditionalFormatting sqref="I8">
    <cfRule type="top10" dxfId="1531" priority="2" rank="1"/>
  </conditionalFormatting>
  <conditionalFormatting sqref="E8">
    <cfRule type="top10" dxfId="1530" priority="6" rank="1"/>
  </conditionalFormatting>
  <conditionalFormatting sqref="G8">
    <cfRule type="top10" dxfId="1529" priority="4" rank="1"/>
  </conditionalFormatting>
  <conditionalFormatting sqref="H8">
    <cfRule type="top10" dxfId="1528" priority="3" rank="1"/>
  </conditionalFormatting>
  <conditionalFormatting sqref="J8">
    <cfRule type="top10" dxfId="1527" priority="1" rank="1"/>
  </conditionalFormatting>
  <conditionalFormatting sqref="F8">
    <cfRule type="top10" dxfId="1526" priority="5" rank="1"/>
  </conditionalFormatting>
  <hyperlinks>
    <hyperlink ref="Q1" location="'National Rankings'!A1" display="Back to Ranking" xr:uid="{6934A73C-EF68-40C0-82FB-C1AC803CF62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3F45A2-772B-44A9-991D-D1242AA2AC3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33D98-B155-4A3E-9275-7516EF63E02F}">
  <dimension ref="A1:Q4"/>
  <sheetViews>
    <sheetView workbookViewId="0">
      <selection activeCell="B2" sqref="B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130</v>
      </c>
      <c r="C2" s="16">
        <v>44751</v>
      </c>
      <c r="D2" s="17" t="s">
        <v>133</v>
      </c>
      <c r="E2" s="18">
        <v>183</v>
      </c>
      <c r="F2" s="18">
        <v>183</v>
      </c>
      <c r="G2" s="18">
        <v>177</v>
      </c>
      <c r="H2" s="18"/>
      <c r="I2" s="18"/>
      <c r="J2" s="18"/>
      <c r="K2" s="19">
        <v>3</v>
      </c>
      <c r="L2" s="19">
        <v>543</v>
      </c>
      <c r="M2" s="20">
        <v>181</v>
      </c>
      <c r="N2" s="21">
        <v>5</v>
      </c>
      <c r="O2" s="22">
        <v>186</v>
      </c>
    </row>
    <row r="4" spans="1:17" x14ac:dyDescent="0.3">
      <c r="K4" s="8">
        <f>SUM(K2:K3)</f>
        <v>3</v>
      </c>
      <c r="L4" s="8">
        <f>SUM(L2:L3)</f>
        <v>543</v>
      </c>
      <c r="M4" s="7">
        <f>SUM(L4/K4)</f>
        <v>181</v>
      </c>
      <c r="N4" s="8">
        <f>SUM(N2:N3)</f>
        <v>5</v>
      </c>
      <c r="O4" s="12">
        <f>SUM(M4+N4)</f>
        <v>186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11_1"/>
    <protectedRange sqref="D2" name="Range1_1_14_1"/>
    <protectedRange sqref="E2:H2" name="Range1_3_2_1"/>
  </protectedRanges>
  <conditionalFormatting sqref="F2">
    <cfRule type="top10" dxfId="1525" priority="1" rank="1"/>
  </conditionalFormatting>
  <conditionalFormatting sqref="G2">
    <cfRule type="top10" dxfId="1524" priority="2" rank="1"/>
  </conditionalFormatting>
  <conditionalFormatting sqref="H2">
    <cfRule type="top10" dxfId="1523" priority="3" rank="1"/>
  </conditionalFormatting>
  <conditionalFormatting sqref="I2">
    <cfRule type="top10" dxfId="1522" priority="4" rank="1"/>
  </conditionalFormatting>
  <conditionalFormatting sqref="J2">
    <cfRule type="top10" dxfId="1521" priority="5" rank="1"/>
  </conditionalFormatting>
  <conditionalFormatting sqref="E2">
    <cfRule type="top10" dxfId="1520" priority="6" rank="1"/>
  </conditionalFormatting>
  <hyperlinks>
    <hyperlink ref="Q1" location="'National Rankings'!A1" display="Back to Ranking" xr:uid="{1FF7CEB2-4840-4C15-B02B-8D4EF532421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572638-22F2-4AF1-9EC4-110FC653B5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A5AF7-9729-44A4-A6CF-7C5DFDACC6CF}">
  <sheetPr codeName="Sheet17"/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60</v>
      </c>
      <c r="B2" s="15" t="s">
        <v>110</v>
      </c>
      <c r="C2" s="16">
        <v>44651</v>
      </c>
      <c r="D2" s="17" t="s">
        <v>111</v>
      </c>
      <c r="E2" s="18">
        <v>191</v>
      </c>
      <c r="F2" s="18">
        <v>194</v>
      </c>
      <c r="G2" s="18">
        <v>194</v>
      </c>
      <c r="H2" s="18"/>
      <c r="I2" s="18"/>
      <c r="J2" s="18"/>
      <c r="K2" s="19">
        <v>3</v>
      </c>
      <c r="L2" s="19">
        <v>579</v>
      </c>
      <c r="M2" s="20">
        <v>193</v>
      </c>
      <c r="N2" s="21">
        <v>5</v>
      </c>
      <c r="O2" s="22">
        <v>197</v>
      </c>
    </row>
    <row r="3" spans="1:17" x14ac:dyDescent="0.3">
      <c r="A3" s="14" t="s">
        <v>60</v>
      </c>
      <c r="B3" s="15" t="s">
        <v>110</v>
      </c>
      <c r="C3" s="16">
        <v>44679</v>
      </c>
      <c r="D3" s="17" t="s">
        <v>111</v>
      </c>
      <c r="E3" s="18">
        <v>181</v>
      </c>
      <c r="F3" s="18">
        <v>187</v>
      </c>
      <c r="G3" s="18">
        <v>187</v>
      </c>
      <c r="H3" s="18"/>
      <c r="I3" s="18"/>
      <c r="J3" s="18"/>
      <c r="K3" s="19">
        <v>3</v>
      </c>
      <c r="L3" s="19">
        <v>555</v>
      </c>
      <c r="M3" s="20">
        <v>185</v>
      </c>
      <c r="N3" s="21">
        <v>11</v>
      </c>
      <c r="O3" s="22">
        <v>196</v>
      </c>
    </row>
    <row r="5" spans="1:17" x14ac:dyDescent="0.3">
      <c r="K5" s="8">
        <f>SUM(K2:K4)</f>
        <v>6</v>
      </c>
      <c r="L5" s="8">
        <f>SUM(L2:L4)</f>
        <v>1134</v>
      </c>
      <c r="M5" s="7">
        <f>SUM(L5/K5)</f>
        <v>189</v>
      </c>
      <c r="N5" s="8">
        <f>SUM(N2:N4)</f>
        <v>16</v>
      </c>
      <c r="O5" s="12">
        <f>SUM(M5+N5)</f>
        <v>205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E2:J3" name="Range1_9_4"/>
    <protectedRange algorithmName="SHA-512" hashValue="ON39YdpmFHfN9f47KpiRvqrKx0V9+erV1CNkpWzYhW/Qyc6aT8rEyCrvauWSYGZK2ia3o7vd3akF07acHAFpOA==" saltValue="yVW9XmDwTqEnmpSGai0KYg==" spinCount="100000" sqref="D2:D3" name="Range1_1_7_4"/>
  </protectedRanges>
  <conditionalFormatting sqref="I2:I3">
    <cfRule type="top10" dxfId="1519" priority="1" rank="1"/>
  </conditionalFormatting>
  <conditionalFormatting sqref="H2:H3">
    <cfRule type="top10" dxfId="1518" priority="2" rank="1"/>
  </conditionalFormatting>
  <conditionalFormatting sqref="J2:J3">
    <cfRule type="top10" dxfId="1517" priority="3" rank="1"/>
  </conditionalFormatting>
  <conditionalFormatting sqref="G2:G3">
    <cfRule type="top10" dxfId="1516" priority="4" rank="1"/>
  </conditionalFormatting>
  <conditionalFormatting sqref="F2:F3">
    <cfRule type="top10" dxfId="1515" priority="5" rank="1"/>
  </conditionalFormatting>
  <conditionalFormatting sqref="E2:E3">
    <cfRule type="top10" dxfId="1514" priority="6" rank="1"/>
  </conditionalFormatting>
  <hyperlinks>
    <hyperlink ref="Q1" location="'National Rankings'!A1" display="Back to Ranking" xr:uid="{53B98430-F436-4342-AD54-791A2AD505C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1F591F-2E94-4393-B272-2AD88C6056F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08D1A-7C7D-457E-9011-129ADB46E8A8}">
  <sheetPr codeName="Sheet1"/>
  <dimension ref="A1:Q8"/>
  <sheetViews>
    <sheetView workbookViewId="0">
      <selection activeCell="A6" sqref="A6:O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55</v>
      </c>
      <c r="B2" s="15" t="s">
        <v>93</v>
      </c>
      <c r="C2" s="16">
        <v>44696</v>
      </c>
      <c r="D2" s="17" t="s">
        <v>24</v>
      </c>
      <c r="E2" s="18">
        <v>190</v>
      </c>
      <c r="F2" s="18">
        <v>193</v>
      </c>
      <c r="G2" s="18">
        <v>192</v>
      </c>
      <c r="H2" s="18">
        <v>188</v>
      </c>
      <c r="I2" s="18">
        <v>188</v>
      </c>
      <c r="J2" s="18">
        <v>193</v>
      </c>
      <c r="K2" s="19">
        <v>6</v>
      </c>
      <c r="L2" s="19">
        <v>1144</v>
      </c>
      <c r="M2" s="20">
        <v>190.66666666666666</v>
      </c>
      <c r="N2" s="21">
        <v>6</v>
      </c>
      <c r="O2" s="22">
        <v>196.66666666666666</v>
      </c>
    </row>
    <row r="3" spans="1:17" x14ac:dyDescent="0.3">
      <c r="A3" s="14" t="s">
        <v>20</v>
      </c>
      <c r="B3" s="15" t="s">
        <v>93</v>
      </c>
      <c r="C3" s="16">
        <v>44768</v>
      </c>
      <c r="D3" s="17" t="s">
        <v>24</v>
      </c>
      <c r="E3" s="18">
        <v>196</v>
      </c>
      <c r="F3" s="18">
        <v>190</v>
      </c>
      <c r="G3" s="18">
        <v>189</v>
      </c>
      <c r="H3" s="18"/>
      <c r="I3" s="18"/>
      <c r="J3" s="18"/>
      <c r="K3" s="19">
        <v>3</v>
      </c>
      <c r="L3" s="19">
        <v>575</v>
      </c>
      <c r="M3" s="20">
        <v>191.66666666666666</v>
      </c>
      <c r="N3" s="21">
        <v>4</v>
      </c>
      <c r="O3" s="22">
        <v>195.66666666666666</v>
      </c>
    </row>
    <row r="4" spans="1:17" x14ac:dyDescent="0.3">
      <c r="A4" s="14" t="s">
        <v>20</v>
      </c>
      <c r="B4" s="15" t="s">
        <v>93</v>
      </c>
      <c r="C4" s="16">
        <v>44807</v>
      </c>
      <c r="D4" s="17" t="s">
        <v>156</v>
      </c>
      <c r="E4" s="18">
        <v>197</v>
      </c>
      <c r="F4" s="18">
        <v>169</v>
      </c>
      <c r="G4" s="18">
        <v>198.001</v>
      </c>
      <c r="H4" s="18">
        <v>194</v>
      </c>
      <c r="I4" s="18">
        <v>184</v>
      </c>
      <c r="J4" s="18">
        <v>193</v>
      </c>
      <c r="K4" s="19">
        <v>6</v>
      </c>
      <c r="L4" s="19">
        <v>1135.001</v>
      </c>
      <c r="M4" s="20">
        <v>189.16683333333333</v>
      </c>
      <c r="N4" s="21">
        <v>8</v>
      </c>
      <c r="O4" s="22">
        <v>197.16683333333333</v>
      </c>
    </row>
    <row r="5" spans="1:17" x14ac:dyDescent="0.3">
      <c r="A5" s="14" t="s">
        <v>60</v>
      </c>
      <c r="B5" s="15" t="s">
        <v>93</v>
      </c>
      <c r="C5" s="16">
        <v>44803</v>
      </c>
      <c r="D5" s="17" t="s">
        <v>24</v>
      </c>
      <c r="E5" s="18">
        <v>196</v>
      </c>
      <c r="F5" s="18">
        <v>194</v>
      </c>
      <c r="G5" s="18">
        <v>192</v>
      </c>
      <c r="H5" s="18"/>
      <c r="I5" s="18"/>
      <c r="J5" s="18"/>
      <c r="K5" s="19">
        <v>3</v>
      </c>
      <c r="L5" s="19">
        <v>582</v>
      </c>
      <c r="M5" s="20">
        <v>194</v>
      </c>
      <c r="N5" s="21">
        <v>9</v>
      </c>
      <c r="O5" s="22">
        <v>203</v>
      </c>
    </row>
    <row r="6" spans="1:17" x14ac:dyDescent="0.3">
      <c r="A6" s="14" t="s">
        <v>20</v>
      </c>
      <c r="B6" s="15" t="s">
        <v>93</v>
      </c>
      <c r="C6" s="16">
        <v>44817</v>
      </c>
      <c r="D6" s="17" t="s">
        <v>23</v>
      </c>
      <c r="E6" s="18">
        <v>190</v>
      </c>
      <c r="F6" s="18">
        <v>186</v>
      </c>
      <c r="G6" s="18">
        <v>190</v>
      </c>
      <c r="H6" s="18"/>
      <c r="I6" s="18"/>
      <c r="J6" s="18"/>
      <c r="K6" s="19">
        <v>3</v>
      </c>
      <c r="L6" s="19">
        <v>566</v>
      </c>
      <c r="M6" s="20">
        <v>188.66666666666666</v>
      </c>
      <c r="N6" s="21">
        <v>3</v>
      </c>
      <c r="O6" s="22">
        <v>191.66666666666666</v>
      </c>
    </row>
    <row r="8" spans="1:17" x14ac:dyDescent="0.3">
      <c r="K8" s="8">
        <f>SUM(K2:K7)</f>
        <v>21</v>
      </c>
      <c r="L8" s="8">
        <f>SUM(L2:L7)</f>
        <v>4002.0010000000002</v>
      </c>
      <c r="M8" s="7">
        <f>SUM(L8/K8)</f>
        <v>190.5714761904762</v>
      </c>
      <c r="N8" s="8">
        <f>SUM(N2:N7)</f>
        <v>30</v>
      </c>
      <c r="O8" s="12">
        <f>SUM(M8+N8)</f>
        <v>220.5714761904762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_1_1_11"/>
    <protectedRange algorithmName="SHA-512" hashValue="ON39YdpmFHfN9f47KpiRvqrKx0V9+erV1CNkpWzYhW/Qyc6aT8rEyCrvauWSYGZK2ia3o7vd3akF07acHAFpOA==" saltValue="yVW9XmDwTqEnmpSGai0KYg==" spinCount="100000" sqref="D2" name="Range1_1_4_1_1_7"/>
    <protectedRange algorithmName="SHA-512" hashValue="ON39YdpmFHfN9f47KpiRvqrKx0V9+erV1CNkpWzYhW/Qyc6aT8rEyCrvauWSYGZK2ia3o7vd3akF07acHAFpOA==" saltValue="yVW9XmDwTqEnmpSGai0KYg==" spinCount="100000" sqref="B3:C3 E3:J3" name="Range1_2_2_2"/>
    <protectedRange algorithmName="SHA-512" hashValue="ON39YdpmFHfN9f47KpiRvqrKx0V9+erV1CNkpWzYhW/Qyc6aT8rEyCrvauWSYGZK2ia3o7vd3akF07acHAFpOA==" saltValue="yVW9XmDwTqEnmpSGai0KYg==" spinCount="100000" sqref="D3" name="Range1_1_1_3_2"/>
    <protectedRange algorithmName="SHA-512" hashValue="ON39YdpmFHfN9f47KpiRvqrKx0V9+erV1CNkpWzYhW/Qyc6aT8rEyCrvauWSYGZK2ia3o7vd3akF07acHAFpOA==" saltValue="yVW9XmDwTqEnmpSGai0KYg==" spinCount="100000" sqref="B4:C5 E4:J5" name="Range1_14"/>
    <protectedRange algorithmName="SHA-512" hashValue="ON39YdpmFHfN9f47KpiRvqrKx0V9+erV1CNkpWzYhW/Qyc6aT8rEyCrvauWSYGZK2ia3o7vd3akF07acHAFpOA==" saltValue="yVW9XmDwTqEnmpSGai0KYg==" spinCount="100000" sqref="D4:D5" name="Range1_1_21"/>
    <protectedRange algorithmName="SHA-512" hashValue="ON39YdpmFHfN9f47KpiRvqrKx0V9+erV1CNkpWzYhW/Qyc6aT8rEyCrvauWSYGZK2ia3o7vd3akF07acHAFpOA==" saltValue="yVW9XmDwTqEnmpSGai0KYg==" spinCount="100000" sqref="B6:C6" name="Range1_1_2_8_1"/>
    <protectedRange algorithmName="SHA-512" hashValue="ON39YdpmFHfN9f47KpiRvqrKx0V9+erV1CNkpWzYhW/Qyc6aT8rEyCrvauWSYGZK2ia3o7vd3akF07acHAFpOA==" saltValue="yVW9XmDwTqEnmpSGai0KYg==" spinCount="100000" sqref="D6" name="Range1_1_1_2_6_1"/>
    <protectedRange algorithmName="SHA-512" hashValue="ON39YdpmFHfN9f47KpiRvqrKx0V9+erV1CNkpWzYhW/Qyc6aT8rEyCrvauWSYGZK2ia3o7vd3akF07acHAFpOA==" saltValue="yVW9XmDwTqEnmpSGai0KYg==" spinCount="100000" sqref="E6:J6" name="Range1_4_8_1"/>
  </protectedRanges>
  <conditionalFormatting sqref="E2">
    <cfRule type="top10" dxfId="1513" priority="25" rank="1"/>
  </conditionalFormatting>
  <conditionalFormatting sqref="F2">
    <cfRule type="top10" dxfId="1512" priority="24" rank="1"/>
  </conditionalFormatting>
  <conditionalFormatting sqref="G2">
    <cfRule type="top10" dxfId="1511" priority="23" rank="1"/>
  </conditionalFormatting>
  <conditionalFormatting sqref="H2">
    <cfRule type="top10" dxfId="1510" priority="22" rank="1"/>
  </conditionalFormatting>
  <conditionalFormatting sqref="I2">
    <cfRule type="top10" dxfId="1509" priority="21" rank="1"/>
  </conditionalFormatting>
  <conditionalFormatting sqref="J2">
    <cfRule type="top10" dxfId="1508" priority="20" rank="1"/>
  </conditionalFormatting>
  <conditionalFormatting sqref="J3">
    <cfRule type="top10" dxfId="1507" priority="14" rank="1"/>
  </conditionalFormatting>
  <conditionalFormatting sqref="I3">
    <cfRule type="top10" dxfId="1506" priority="15" rank="1"/>
  </conditionalFormatting>
  <conditionalFormatting sqref="H3">
    <cfRule type="top10" dxfId="1505" priority="16" rank="1"/>
  </conditionalFormatting>
  <conditionalFormatting sqref="G3">
    <cfRule type="top10" dxfId="1504" priority="17" rank="1"/>
  </conditionalFormatting>
  <conditionalFormatting sqref="F3">
    <cfRule type="top10" dxfId="1503" priority="18" rank="1"/>
  </conditionalFormatting>
  <conditionalFormatting sqref="E3">
    <cfRule type="top10" dxfId="1502" priority="19" rank="1"/>
  </conditionalFormatting>
  <conditionalFormatting sqref="E4:E5">
    <cfRule type="top10" dxfId="1501" priority="13" rank="1"/>
  </conditionalFormatting>
  <conditionalFormatting sqref="F4:F5">
    <cfRule type="top10" dxfId="1500" priority="12" rank="1"/>
  </conditionalFormatting>
  <conditionalFormatting sqref="G4:G5">
    <cfRule type="top10" dxfId="1499" priority="11" rank="1"/>
  </conditionalFormatting>
  <conditionalFormatting sqref="H4:H5">
    <cfRule type="top10" dxfId="1498" priority="10" rank="1"/>
  </conditionalFormatting>
  <conditionalFormatting sqref="I4:I5">
    <cfRule type="top10" dxfId="1497" priority="9" rank="1"/>
  </conditionalFormatting>
  <conditionalFormatting sqref="J4:J5">
    <cfRule type="top10" dxfId="1496" priority="8" rank="1"/>
  </conditionalFormatting>
  <conditionalFormatting sqref="E4:J5">
    <cfRule type="cellIs" dxfId="1495" priority="7" operator="greaterThanOrEqual">
      <formula>200</formula>
    </cfRule>
  </conditionalFormatting>
  <conditionalFormatting sqref="E6">
    <cfRule type="top10" dxfId="1494" priority="6" rank="1"/>
  </conditionalFormatting>
  <conditionalFormatting sqref="F6">
    <cfRule type="top10" dxfId="1493" priority="5" rank="1"/>
  </conditionalFormatting>
  <conditionalFormatting sqref="G6">
    <cfRule type="top10" dxfId="1492" priority="4" rank="1"/>
  </conditionalFormatting>
  <conditionalFormatting sqref="H6">
    <cfRule type="top10" dxfId="1491" priority="3" rank="1"/>
  </conditionalFormatting>
  <conditionalFormatting sqref="I6">
    <cfRule type="top10" dxfId="1490" priority="2" rank="1"/>
  </conditionalFormatting>
  <conditionalFormatting sqref="J6">
    <cfRule type="top10" dxfId="1489" priority="1" rank="1"/>
  </conditionalFormatting>
  <hyperlinks>
    <hyperlink ref="Q1" location="'National Rankings'!A1" display="Back to Ranking" xr:uid="{358C086F-952E-4F5A-AAA6-476D67DE2B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E5BBC0-1D86-44AF-9B76-D981FC9B0D4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08BD0-3028-4F54-A252-8629E3AE8468}">
  <sheetPr codeName="Sheet8"/>
  <dimension ref="A1:Q11"/>
  <sheetViews>
    <sheetView workbookViewId="0">
      <selection activeCell="C20" sqref="C20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88</v>
      </c>
      <c r="C2" s="16">
        <v>44689</v>
      </c>
      <c r="D2" s="17" t="s">
        <v>66</v>
      </c>
      <c r="E2" s="18">
        <v>179</v>
      </c>
      <c r="F2" s="18">
        <v>190</v>
      </c>
      <c r="G2" s="18">
        <v>191</v>
      </c>
      <c r="H2" s="18">
        <v>183</v>
      </c>
      <c r="I2" s="18"/>
      <c r="J2" s="18"/>
      <c r="K2" s="19">
        <v>4</v>
      </c>
      <c r="L2" s="19">
        <v>743</v>
      </c>
      <c r="M2" s="20">
        <v>185.75</v>
      </c>
      <c r="N2" s="21">
        <v>11</v>
      </c>
      <c r="O2" s="22">
        <v>196.75</v>
      </c>
    </row>
    <row r="3" spans="1:17" x14ac:dyDescent="0.3">
      <c r="A3" s="48" t="s">
        <v>20</v>
      </c>
      <c r="B3" s="49" t="s">
        <v>88</v>
      </c>
      <c r="C3" s="50">
        <v>44703</v>
      </c>
      <c r="D3" s="51" t="s">
        <v>100</v>
      </c>
      <c r="E3" s="52">
        <v>195</v>
      </c>
      <c r="F3" s="52">
        <v>190</v>
      </c>
      <c r="G3" s="52">
        <v>192</v>
      </c>
      <c r="H3" s="52">
        <v>196</v>
      </c>
      <c r="I3" s="52"/>
      <c r="J3" s="52"/>
      <c r="K3" s="53">
        <v>4</v>
      </c>
      <c r="L3" s="53">
        <v>773</v>
      </c>
      <c r="M3" s="54">
        <v>193.25</v>
      </c>
      <c r="N3" s="55">
        <v>5</v>
      </c>
      <c r="O3" s="56">
        <v>198.25</v>
      </c>
    </row>
    <row r="4" spans="1:17" x14ac:dyDescent="0.3">
      <c r="A4" s="24" t="s">
        <v>20</v>
      </c>
      <c r="B4" s="25" t="s">
        <v>88</v>
      </c>
      <c r="C4" s="26">
        <v>44738</v>
      </c>
      <c r="D4" s="27" t="s">
        <v>100</v>
      </c>
      <c r="E4" s="28">
        <v>193</v>
      </c>
      <c r="F4" s="28">
        <v>185</v>
      </c>
      <c r="G4" s="28">
        <v>194</v>
      </c>
      <c r="H4" s="28">
        <v>192</v>
      </c>
      <c r="I4" s="28"/>
      <c r="J4" s="28"/>
      <c r="K4" s="29">
        <v>4</v>
      </c>
      <c r="L4" s="29">
        <v>764</v>
      </c>
      <c r="M4" s="30">
        <v>191</v>
      </c>
      <c r="N4" s="31">
        <v>11</v>
      </c>
      <c r="O4" s="32">
        <v>202</v>
      </c>
    </row>
    <row r="5" spans="1:17" x14ac:dyDescent="0.3">
      <c r="A5" s="14" t="s">
        <v>20</v>
      </c>
      <c r="B5" s="15" t="s">
        <v>88</v>
      </c>
      <c r="C5" s="16">
        <v>44752</v>
      </c>
      <c r="D5" s="17" t="s">
        <v>66</v>
      </c>
      <c r="E5" s="18">
        <v>194</v>
      </c>
      <c r="F5" s="18">
        <v>194</v>
      </c>
      <c r="G5" s="18">
        <v>191</v>
      </c>
      <c r="H5" s="18">
        <v>196</v>
      </c>
      <c r="I5" s="18"/>
      <c r="J5" s="18"/>
      <c r="K5" s="19">
        <v>4</v>
      </c>
      <c r="L5" s="19">
        <v>775</v>
      </c>
      <c r="M5" s="20">
        <v>193.75</v>
      </c>
      <c r="N5" s="21">
        <v>11</v>
      </c>
      <c r="O5" s="22">
        <v>204.75</v>
      </c>
    </row>
    <row r="6" spans="1:17" x14ac:dyDescent="0.3">
      <c r="A6" s="14" t="s">
        <v>20</v>
      </c>
      <c r="B6" s="15" t="s">
        <v>88</v>
      </c>
      <c r="C6" s="16">
        <v>44787</v>
      </c>
      <c r="D6" s="17" t="s">
        <v>66</v>
      </c>
      <c r="E6" s="18">
        <v>186</v>
      </c>
      <c r="F6" s="18">
        <v>190</v>
      </c>
      <c r="G6" s="18">
        <v>194</v>
      </c>
      <c r="H6" s="18">
        <v>188</v>
      </c>
      <c r="I6" s="18"/>
      <c r="J6" s="18"/>
      <c r="K6" s="19">
        <v>4</v>
      </c>
      <c r="L6" s="19">
        <v>758</v>
      </c>
      <c r="M6" s="20">
        <v>189.5</v>
      </c>
      <c r="N6" s="21">
        <v>3</v>
      </c>
      <c r="O6" s="22">
        <v>192.5</v>
      </c>
    </row>
    <row r="7" spans="1:17" x14ac:dyDescent="0.3">
      <c r="A7" s="14" t="s">
        <v>60</v>
      </c>
      <c r="B7" s="15" t="s">
        <v>88</v>
      </c>
      <c r="C7" s="16">
        <v>44801</v>
      </c>
      <c r="D7" s="17" t="s">
        <v>100</v>
      </c>
      <c r="E7" s="18">
        <v>191</v>
      </c>
      <c r="F7" s="18">
        <v>188</v>
      </c>
      <c r="G7" s="18">
        <v>193</v>
      </c>
      <c r="H7" s="18">
        <v>191.001</v>
      </c>
      <c r="I7" s="18">
        <v>195</v>
      </c>
      <c r="J7" s="18">
        <v>194</v>
      </c>
      <c r="K7" s="19">
        <v>6</v>
      </c>
      <c r="L7" s="19">
        <v>1152.001</v>
      </c>
      <c r="M7" s="20">
        <v>192.00016666666667</v>
      </c>
      <c r="N7" s="21">
        <v>34</v>
      </c>
      <c r="O7" s="22">
        <f>SUM(M7+N7)</f>
        <v>226.00016666666667</v>
      </c>
    </row>
    <row r="8" spans="1:17" x14ac:dyDescent="0.3">
      <c r="A8" s="14" t="s">
        <v>20</v>
      </c>
      <c r="B8" s="15" t="s">
        <v>88</v>
      </c>
      <c r="C8" s="16">
        <v>44815</v>
      </c>
      <c r="D8" s="17" t="s">
        <v>66</v>
      </c>
      <c r="E8" s="18">
        <v>195</v>
      </c>
      <c r="F8" s="18">
        <v>196</v>
      </c>
      <c r="G8" s="18">
        <v>190</v>
      </c>
      <c r="H8" s="18">
        <v>194</v>
      </c>
      <c r="I8" s="18">
        <v>194</v>
      </c>
      <c r="J8" s="18">
        <v>194</v>
      </c>
      <c r="K8" s="19">
        <v>6</v>
      </c>
      <c r="L8" s="19">
        <v>1163</v>
      </c>
      <c r="M8" s="20">
        <v>193.83333333333334</v>
      </c>
      <c r="N8" s="21">
        <v>26</v>
      </c>
      <c r="O8" s="22">
        <v>219.83333333333334</v>
      </c>
    </row>
    <row r="9" spans="1:17" x14ac:dyDescent="0.3">
      <c r="A9" s="14" t="s">
        <v>20</v>
      </c>
      <c r="B9" s="15" t="s">
        <v>88</v>
      </c>
      <c r="C9" s="16">
        <v>44829</v>
      </c>
      <c r="D9" s="17" t="s">
        <v>100</v>
      </c>
      <c r="E9" s="18">
        <v>195</v>
      </c>
      <c r="F9" s="18">
        <v>190</v>
      </c>
      <c r="G9" s="18">
        <v>177</v>
      </c>
      <c r="H9" s="18">
        <v>188</v>
      </c>
      <c r="I9" s="18"/>
      <c r="J9" s="18"/>
      <c r="K9" s="19">
        <v>4</v>
      </c>
      <c r="L9" s="19">
        <v>750</v>
      </c>
      <c r="M9" s="20">
        <v>187.5</v>
      </c>
      <c r="N9" s="21">
        <v>5</v>
      </c>
      <c r="O9" s="22">
        <v>192.5</v>
      </c>
    </row>
    <row r="11" spans="1:17" x14ac:dyDescent="0.3">
      <c r="K11" s="8">
        <f>SUM(K2:K10)</f>
        <v>36</v>
      </c>
      <c r="L11" s="8">
        <f>SUM(L2:L10)</f>
        <v>6878.0010000000002</v>
      </c>
      <c r="M11" s="7">
        <f>SUM(L11/K11)</f>
        <v>191.05558333333335</v>
      </c>
      <c r="N11" s="8">
        <f>SUM(N2:N10)</f>
        <v>106</v>
      </c>
      <c r="O11" s="12">
        <f>SUM(M11+N11)</f>
        <v>297.05558333333335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4_1"/>
    <protectedRange algorithmName="SHA-512" hashValue="ON39YdpmFHfN9f47KpiRvqrKx0V9+erV1CNkpWzYhW/Qyc6aT8rEyCrvauWSYGZK2ia3o7vd3akF07acHAFpOA==" saltValue="yVW9XmDwTqEnmpSGai0KYg==" spinCount="100000" sqref="D2" name="Range1_1_21_1"/>
    <protectedRange algorithmName="SHA-512" hashValue="ON39YdpmFHfN9f47KpiRvqrKx0V9+erV1CNkpWzYhW/Qyc6aT8rEyCrvauWSYGZK2ia3o7vd3akF07acHAFpOA==" saltValue="yVW9XmDwTqEnmpSGai0KYg==" spinCount="100000" sqref="E2:H2" name="Range1_3_9_1"/>
    <protectedRange algorithmName="SHA-512" hashValue="ON39YdpmFHfN9f47KpiRvqrKx0V9+erV1CNkpWzYhW/Qyc6aT8rEyCrvauWSYGZK2ia3o7vd3akF07acHAFpOA==" saltValue="yVW9XmDwTqEnmpSGai0KYg==" spinCount="100000" sqref="I3:J3 B3:C3" name="Range1_50"/>
    <protectedRange algorithmName="SHA-512" hashValue="ON39YdpmFHfN9f47KpiRvqrKx0V9+erV1CNkpWzYhW/Qyc6aT8rEyCrvauWSYGZK2ia3o7vd3akF07acHAFpOA==" saltValue="yVW9XmDwTqEnmpSGai0KYg==" spinCount="100000" sqref="D3" name="Range1_1_48"/>
    <protectedRange algorithmName="SHA-512" hashValue="ON39YdpmFHfN9f47KpiRvqrKx0V9+erV1CNkpWzYhW/Qyc6aT8rEyCrvauWSYGZK2ia3o7vd3akF07acHAFpOA==" saltValue="yVW9XmDwTqEnmpSGai0KYg==" spinCount="100000" sqref="E3:H3" name="Range1_3_21"/>
    <protectedRange algorithmName="SHA-512" hashValue="ON39YdpmFHfN9f47KpiRvqrKx0V9+erV1CNkpWzYhW/Qyc6aT8rEyCrvauWSYGZK2ia3o7vd3akF07acHAFpOA==" saltValue="yVW9XmDwTqEnmpSGai0KYg==" spinCount="100000" sqref="E5:J5" name="Range1_6"/>
    <protectedRange algorithmName="SHA-512" hashValue="ON39YdpmFHfN9f47KpiRvqrKx0V9+erV1CNkpWzYhW/Qyc6aT8rEyCrvauWSYGZK2ia3o7vd3akF07acHAFpOA==" saltValue="yVW9XmDwTqEnmpSGai0KYg==" spinCount="100000" sqref="B5:C5" name="Range1_1_2_1"/>
    <protectedRange algorithmName="SHA-512" hashValue="ON39YdpmFHfN9f47KpiRvqrKx0V9+erV1CNkpWzYhW/Qyc6aT8rEyCrvauWSYGZK2ia3o7vd3akF07acHAFpOA==" saltValue="yVW9XmDwTqEnmpSGai0KYg==" spinCount="100000" sqref="D5" name="Range1_1_1_2"/>
    <protectedRange algorithmName="SHA-512" hashValue="ON39YdpmFHfN9f47KpiRvqrKx0V9+erV1CNkpWzYhW/Qyc6aT8rEyCrvauWSYGZK2ia3o7vd3akF07acHAFpOA==" saltValue="yVW9XmDwTqEnmpSGai0KYg==" spinCount="100000" sqref="B6:C6 I6:J6" name="Range1_25"/>
    <protectedRange algorithmName="SHA-512" hashValue="ON39YdpmFHfN9f47KpiRvqrKx0V9+erV1CNkpWzYhW/Qyc6aT8rEyCrvauWSYGZK2ia3o7vd3akF07acHAFpOA==" saltValue="yVW9XmDwTqEnmpSGai0KYg==" spinCount="100000" sqref="D6" name="Range1_1_16"/>
    <protectedRange algorithmName="SHA-512" hashValue="ON39YdpmFHfN9f47KpiRvqrKx0V9+erV1CNkpWzYhW/Qyc6aT8rEyCrvauWSYGZK2ia3o7vd3akF07acHAFpOA==" saltValue="yVW9XmDwTqEnmpSGai0KYg==" spinCount="100000" sqref="E6:H6" name="Range1_3_6"/>
    <protectedRange algorithmName="SHA-512" hashValue="ON39YdpmFHfN9f47KpiRvqrKx0V9+erV1CNkpWzYhW/Qyc6aT8rEyCrvauWSYGZK2ia3o7vd3akF07acHAFpOA==" saltValue="yVW9XmDwTqEnmpSGai0KYg==" spinCount="100000" sqref="E7:J7 B7:C7" name="Range1_14"/>
    <protectedRange algorithmName="SHA-512" hashValue="ON39YdpmFHfN9f47KpiRvqrKx0V9+erV1CNkpWzYhW/Qyc6aT8rEyCrvauWSYGZK2ia3o7vd3akF07acHAFpOA==" saltValue="yVW9XmDwTqEnmpSGai0KYg==" spinCount="100000" sqref="D7" name="Range1_1_21"/>
    <protectedRange algorithmName="SHA-512" hashValue="ON39YdpmFHfN9f47KpiRvqrKx0V9+erV1CNkpWzYhW/Qyc6aT8rEyCrvauWSYGZK2ia3o7vd3akF07acHAFpOA==" saltValue="yVW9XmDwTqEnmpSGai0KYg==" spinCount="100000" sqref="B8:C9 I8:J9" name="Range1_24_2_1"/>
    <protectedRange algorithmName="SHA-512" hashValue="ON39YdpmFHfN9f47KpiRvqrKx0V9+erV1CNkpWzYhW/Qyc6aT8rEyCrvauWSYGZK2ia3o7vd3akF07acHAFpOA==" saltValue="yVW9XmDwTqEnmpSGai0KYg==" spinCount="100000" sqref="D8:D9" name="Range1_1_9_3_1"/>
    <protectedRange algorithmName="SHA-512" hashValue="ON39YdpmFHfN9f47KpiRvqrKx0V9+erV1CNkpWzYhW/Qyc6aT8rEyCrvauWSYGZK2ia3o7vd3akF07acHAFpOA==" saltValue="yVW9XmDwTqEnmpSGai0KYg==" spinCount="100000" sqref="E8:H9" name="Range1_3_6_2_1"/>
  </protectedRanges>
  <conditionalFormatting sqref="F2">
    <cfRule type="top10" dxfId="1488" priority="48" rank="1"/>
  </conditionalFormatting>
  <conditionalFormatting sqref="I2">
    <cfRule type="top10" dxfId="1487" priority="45" rank="1"/>
    <cfRule type="top10" dxfId="1486" priority="50" rank="1"/>
  </conditionalFormatting>
  <conditionalFormatting sqref="E2">
    <cfRule type="top10" dxfId="1485" priority="49" rank="1"/>
  </conditionalFormatting>
  <conditionalFormatting sqref="G2">
    <cfRule type="top10" dxfId="1484" priority="47" rank="1"/>
  </conditionalFormatting>
  <conditionalFormatting sqref="H2">
    <cfRule type="top10" dxfId="1483" priority="46" rank="1"/>
  </conditionalFormatting>
  <conditionalFormatting sqref="J2">
    <cfRule type="top10" dxfId="1482" priority="44" rank="1"/>
  </conditionalFormatting>
  <conditionalFormatting sqref="E2:J2">
    <cfRule type="cellIs" dxfId="1481" priority="43" operator="greaterThanOrEqual">
      <formula>200</formula>
    </cfRule>
  </conditionalFormatting>
  <conditionalFormatting sqref="F3">
    <cfRule type="top10" dxfId="1480" priority="40" rank="1"/>
  </conditionalFormatting>
  <conditionalFormatting sqref="I3">
    <cfRule type="top10" dxfId="1479" priority="37" rank="1"/>
    <cfRule type="top10" dxfId="1478" priority="42" rank="1"/>
  </conditionalFormatting>
  <conditionalFormatting sqref="E3">
    <cfRule type="top10" dxfId="1477" priority="41" rank="1"/>
  </conditionalFormatting>
  <conditionalFormatting sqref="G3">
    <cfRule type="top10" dxfId="1476" priority="39" rank="1"/>
  </conditionalFormatting>
  <conditionalFormatting sqref="H3">
    <cfRule type="top10" dxfId="1475" priority="38" rank="1"/>
  </conditionalFormatting>
  <conditionalFormatting sqref="J3">
    <cfRule type="top10" dxfId="1474" priority="36" rank="1"/>
  </conditionalFormatting>
  <conditionalFormatting sqref="E3:J3">
    <cfRule type="cellIs" dxfId="1473" priority="35" operator="greaterThanOrEqual">
      <formula>200</formula>
    </cfRule>
  </conditionalFormatting>
  <conditionalFormatting sqref="E4">
    <cfRule type="top10" dxfId="1472" priority="34" rank="1"/>
  </conditionalFormatting>
  <conditionalFormatting sqref="F4">
    <cfRule type="top10" dxfId="1471" priority="33" rank="1"/>
  </conditionalFormatting>
  <conditionalFormatting sqref="G4">
    <cfRule type="top10" dxfId="1470" priority="32" rank="1"/>
  </conditionalFormatting>
  <conditionalFormatting sqref="H4">
    <cfRule type="top10" dxfId="1469" priority="31" rank="1"/>
  </conditionalFormatting>
  <conditionalFormatting sqref="I4">
    <cfRule type="top10" dxfId="1468" priority="30" rank="1"/>
  </conditionalFormatting>
  <conditionalFormatting sqref="J4">
    <cfRule type="top10" dxfId="1467" priority="29" rank="1"/>
  </conditionalFormatting>
  <conditionalFormatting sqref="F5">
    <cfRule type="top10" dxfId="1466" priority="23" rank="1"/>
  </conditionalFormatting>
  <conditionalFormatting sqref="G5">
    <cfRule type="top10" dxfId="1465" priority="24" rank="1"/>
  </conditionalFormatting>
  <conditionalFormatting sqref="H5">
    <cfRule type="top10" dxfId="1464" priority="25" rank="1"/>
  </conditionalFormatting>
  <conditionalFormatting sqref="I5">
    <cfRule type="top10" dxfId="1463" priority="26" rank="1"/>
  </conditionalFormatting>
  <conditionalFormatting sqref="J5">
    <cfRule type="top10" dxfId="1462" priority="27" rank="1"/>
  </conditionalFormatting>
  <conditionalFormatting sqref="E5">
    <cfRule type="top10" dxfId="1461" priority="28" rank="1"/>
  </conditionalFormatting>
  <conditionalFormatting sqref="E5:J5">
    <cfRule type="cellIs" dxfId="1460" priority="22" operator="equal">
      <formula>200</formula>
    </cfRule>
  </conditionalFormatting>
  <conditionalFormatting sqref="F6">
    <cfRule type="top10" dxfId="1459" priority="19" rank="1"/>
  </conditionalFormatting>
  <conditionalFormatting sqref="I6">
    <cfRule type="top10" dxfId="1458" priority="16" rank="1"/>
    <cfRule type="top10" dxfId="1457" priority="21" rank="1"/>
  </conditionalFormatting>
  <conditionalFormatting sqref="E6">
    <cfRule type="top10" dxfId="1456" priority="20" rank="1"/>
  </conditionalFormatting>
  <conditionalFormatting sqref="G6">
    <cfRule type="top10" dxfId="1455" priority="18" rank="1"/>
  </conditionalFormatting>
  <conditionalFormatting sqref="H6">
    <cfRule type="top10" dxfId="1454" priority="17" rank="1"/>
  </conditionalFormatting>
  <conditionalFormatting sqref="J6">
    <cfRule type="top10" dxfId="1453" priority="15" rank="1"/>
  </conditionalFormatting>
  <conditionalFormatting sqref="E6:J6">
    <cfRule type="cellIs" dxfId="1452" priority="14" operator="greaterThanOrEqual">
      <formula>200</formula>
    </cfRule>
  </conditionalFormatting>
  <conditionalFormatting sqref="E7">
    <cfRule type="top10" dxfId="1451" priority="13" rank="1"/>
  </conditionalFormatting>
  <conditionalFormatting sqref="F7">
    <cfRule type="top10" dxfId="1450" priority="12" rank="1"/>
  </conditionalFormatting>
  <conditionalFormatting sqref="G7">
    <cfRule type="top10" dxfId="1449" priority="11" rank="1"/>
  </conditionalFormatting>
  <conditionalFormatting sqref="H7">
    <cfRule type="top10" dxfId="1448" priority="10" rank="1"/>
  </conditionalFormatting>
  <conditionalFormatting sqref="I7">
    <cfRule type="top10" dxfId="1447" priority="9" rank="1"/>
  </conditionalFormatting>
  <conditionalFormatting sqref="J7">
    <cfRule type="top10" dxfId="1446" priority="8" rank="1"/>
  </conditionalFormatting>
  <conditionalFormatting sqref="E7:J7">
    <cfRule type="cellIs" dxfId="1445" priority="7" operator="greaterThanOrEqual">
      <formula>200</formula>
    </cfRule>
  </conditionalFormatting>
  <conditionalFormatting sqref="I8:I9">
    <cfRule type="top10" dxfId="1444" priority="2" rank="1"/>
  </conditionalFormatting>
  <conditionalFormatting sqref="E8:E9">
    <cfRule type="top10" dxfId="1443" priority="6" rank="1"/>
  </conditionalFormatting>
  <conditionalFormatting sqref="G8:G9">
    <cfRule type="top10" dxfId="1442" priority="4" rank="1"/>
  </conditionalFormatting>
  <conditionalFormatting sqref="H8:H9">
    <cfRule type="top10" dxfId="1441" priority="3" rank="1"/>
  </conditionalFormatting>
  <conditionalFormatting sqref="J8:J9">
    <cfRule type="top10" dxfId="1440" priority="1" rank="1"/>
  </conditionalFormatting>
  <conditionalFormatting sqref="F8:F9">
    <cfRule type="top10" dxfId="1439" priority="5" rank="1"/>
  </conditionalFormatting>
  <hyperlinks>
    <hyperlink ref="Q1" location="'National Rankings'!A1" display="Back to Ranking" xr:uid="{B16AAFE6-64A9-42EF-98DA-4199E6D0FF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81A58F-00EA-4879-9B5E-21083D67542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C16C8-1FFC-4F89-BA8A-D716E3084982}">
  <sheetPr codeName="Sheet46"/>
  <dimension ref="A1:Q5"/>
  <sheetViews>
    <sheetView workbookViewId="0">
      <selection activeCell="A3" sqref="A3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42</v>
      </c>
      <c r="C2" s="16">
        <v>44632</v>
      </c>
      <c r="D2" s="17" t="s">
        <v>40</v>
      </c>
      <c r="E2" s="18">
        <v>144</v>
      </c>
      <c r="F2" s="18">
        <v>159</v>
      </c>
      <c r="G2" s="18">
        <v>161</v>
      </c>
      <c r="H2" s="18">
        <v>164</v>
      </c>
      <c r="I2" s="18"/>
      <c r="J2" s="18"/>
      <c r="K2" s="19">
        <v>4</v>
      </c>
      <c r="L2" s="19">
        <v>628</v>
      </c>
      <c r="M2" s="20">
        <v>157</v>
      </c>
      <c r="N2" s="21">
        <v>4</v>
      </c>
      <c r="O2" s="22">
        <v>161</v>
      </c>
    </row>
    <row r="3" spans="1:17" x14ac:dyDescent="0.3">
      <c r="A3" s="14" t="s">
        <v>20</v>
      </c>
      <c r="B3" s="15" t="s">
        <v>42</v>
      </c>
      <c r="C3" s="16">
        <v>44723</v>
      </c>
      <c r="D3" s="17" t="s">
        <v>40</v>
      </c>
      <c r="E3" s="18">
        <v>165</v>
      </c>
      <c r="F3" s="18">
        <v>175</v>
      </c>
      <c r="G3" s="18">
        <v>167</v>
      </c>
      <c r="H3" s="18">
        <v>169</v>
      </c>
      <c r="I3" s="18"/>
      <c r="J3" s="18"/>
      <c r="K3" s="19">
        <v>4</v>
      </c>
      <c r="L3" s="19">
        <v>676</v>
      </c>
      <c r="M3" s="20">
        <v>169</v>
      </c>
      <c r="N3" s="21">
        <v>9</v>
      </c>
      <c r="O3" s="22">
        <v>178</v>
      </c>
    </row>
    <row r="5" spans="1:17" x14ac:dyDescent="0.3">
      <c r="K5" s="8">
        <f>SUM(K2:K4)</f>
        <v>8</v>
      </c>
      <c r="L5" s="8">
        <f>SUM(L2:L4)</f>
        <v>1304</v>
      </c>
      <c r="M5" s="7">
        <f>SUM(L5/K5)</f>
        <v>163</v>
      </c>
      <c r="N5" s="8">
        <f>SUM(N2:N4)</f>
        <v>13</v>
      </c>
      <c r="O5" s="12">
        <f>SUM(M5+N5)</f>
        <v>176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9_1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B3:C3 I3:J3" name="Range1_50"/>
    <protectedRange algorithmName="SHA-512" hashValue="ON39YdpmFHfN9f47KpiRvqrKx0V9+erV1CNkpWzYhW/Qyc6aT8rEyCrvauWSYGZK2ia3o7vd3akF07acHAFpOA==" saltValue="yVW9XmDwTqEnmpSGai0KYg==" spinCount="100000" sqref="D3" name="Range1_1_48"/>
    <protectedRange algorithmName="SHA-512" hashValue="ON39YdpmFHfN9f47KpiRvqrKx0V9+erV1CNkpWzYhW/Qyc6aT8rEyCrvauWSYGZK2ia3o7vd3akF07acHAFpOA==" saltValue="yVW9XmDwTqEnmpSGai0KYg==" spinCount="100000" sqref="E3:H3" name="Range1_3_21"/>
  </protectedRanges>
  <conditionalFormatting sqref="E2">
    <cfRule type="top10" dxfId="1438" priority="14" rank="1"/>
  </conditionalFormatting>
  <conditionalFormatting sqref="F2">
    <cfRule type="top10" dxfId="1437" priority="13" rank="1"/>
  </conditionalFormatting>
  <conditionalFormatting sqref="G2">
    <cfRule type="top10" dxfId="1436" priority="12" rank="1"/>
  </conditionalFormatting>
  <conditionalFormatting sqref="H2">
    <cfRule type="top10" dxfId="1435" priority="11" rank="1"/>
  </conditionalFormatting>
  <conditionalFormatting sqref="I2">
    <cfRule type="top10" dxfId="1434" priority="10" rank="1"/>
  </conditionalFormatting>
  <conditionalFormatting sqref="J2">
    <cfRule type="top10" dxfId="1433" priority="9" rank="1"/>
  </conditionalFormatting>
  <conditionalFormatting sqref="F3">
    <cfRule type="top10" dxfId="1432" priority="6" rank="1"/>
  </conditionalFormatting>
  <conditionalFormatting sqref="I3">
    <cfRule type="top10" dxfId="1431" priority="3" rank="1"/>
    <cfRule type="top10" dxfId="1430" priority="8" rank="1"/>
  </conditionalFormatting>
  <conditionalFormatting sqref="E3">
    <cfRule type="top10" dxfId="1429" priority="7" rank="1"/>
  </conditionalFormatting>
  <conditionalFormatting sqref="G3">
    <cfRule type="top10" dxfId="1428" priority="5" rank="1"/>
  </conditionalFormatting>
  <conditionalFormatting sqref="H3">
    <cfRule type="top10" dxfId="1427" priority="4" rank="1"/>
  </conditionalFormatting>
  <conditionalFormatting sqref="J3">
    <cfRule type="top10" dxfId="1426" priority="2" rank="1"/>
  </conditionalFormatting>
  <conditionalFormatting sqref="E3:J3">
    <cfRule type="cellIs" dxfId="1425" priority="1" operator="greaterThanOrEqual">
      <formula>200</formula>
    </cfRule>
  </conditionalFormatting>
  <hyperlinks>
    <hyperlink ref="Q1" location="'National Rankings'!A1" display="Back to Ranking" xr:uid="{B40DA170-788B-4463-8222-818D543189A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DC3E09E-2BF1-45EE-B469-93294B73D44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D49C6-9233-4C51-B591-D80936FD5A97}">
  <sheetPr codeName="Sheet9"/>
  <dimension ref="A1:Q5"/>
  <sheetViews>
    <sheetView workbookViewId="0">
      <selection activeCell="A3" sqref="A3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94</v>
      </c>
      <c r="C2" s="16">
        <v>44716</v>
      </c>
      <c r="D2" s="17" t="s">
        <v>45</v>
      </c>
      <c r="E2" s="18">
        <v>171</v>
      </c>
      <c r="F2" s="18">
        <v>184</v>
      </c>
      <c r="G2" s="18">
        <v>180</v>
      </c>
      <c r="H2" s="18">
        <v>188</v>
      </c>
      <c r="I2" s="18"/>
      <c r="J2" s="18"/>
      <c r="K2" s="19">
        <v>4</v>
      </c>
      <c r="L2" s="19">
        <v>723</v>
      </c>
      <c r="M2" s="20">
        <v>180.75</v>
      </c>
      <c r="N2" s="21">
        <v>2</v>
      </c>
      <c r="O2" s="22">
        <v>182.75</v>
      </c>
    </row>
    <row r="3" spans="1:17" x14ac:dyDescent="0.3">
      <c r="A3" s="14" t="s">
        <v>20</v>
      </c>
      <c r="B3" s="15" t="s">
        <v>94</v>
      </c>
      <c r="C3" s="16">
        <v>44828</v>
      </c>
      <c r="D3" s="17" t="s">
        <v>164</v>
      </c>
      <c r="E3" s="18">
        <v>182</v>
      </c>
      <c r="F3" s="18">
        <v>179</v>
      </c>
      <c r="G3" s="18">
        <v>178</v>
      </c>
      <c r="H3" s="18">
        <v>188</v>
      </c>
      <c r="I3" s="18"/>
      <c r="J3" s="18"/>
      <c r="K3" s="19">
        <v>4</v>
      </c>
      <c r="L3" s="19">
        <v>727</v>
      </c>
      <c r="M3" s="20">
        <v>181.75</v>
      </c>
      <c r="N3" s="21">
        <v>2</v>
      </c>
      <c r="O3" s="22">
        <v>183.75</v>
      </c>
    </row>
    <row r="5" spans="1:17" x14ac:dyDescent="0.3">
      <c r="K5" s="8">
        <f>SUM(K2:K4)</f>
        <v>8</v>
      </c>
      <c r="L5" s="8">
        <f>SUM(L2:L4)</f>
        <v>1450</v>
      </c>
      <c r="M5" s="7">
        <f>SUM(L5/K5)</f>
        <v>181.25</v>
      </c>
      <c r="N5" s="8">
        <f>SUM(N2:N4)</f>
        <v>4</v>
      </c>
      <c r="O5" s="12">
        <f>SUM(M5+N5)</f>
        <v>185.25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41"/>
    <protectedRange algorithmName="SHA-512" hashValue="ON39YdpmFHfN9f47KpiRvqrKx0V9+erV1CNkpWzYhW/Qyc6aT8rEyCrvauWSYGZK2ia3o7vd3akF07acHAFpOA==" saltValue="yVW9XmDwTqEnmpSGai0KYg==" spinCount="100000" sqref="D2" name="Range1_1_41"/>
    <protectedRange algorithmName="SHA-512" hashValue="ON39YdpmFHfN9f47KpiRvqrKx0V9+erV1CNkpWzYhW/Qyc6aT8rEyCrvauWSYGZK2ia3o7vd3akF07acHAFpOA==" saltValue="yVW9XmDwTqEnmpSGai0KYg==" spinCount="100000" sqref="E2:H2" name="Range1_3_16"/>
    <protectedRange sqref="E3:J3 B3:C3" name="Range1_8_2"/>
    <protectedRange sqref="D3" name="Range1_1_6_2"/>
  </protectedRanges>
  <conditionalFormatting sqref="F2">
    <cfRule type="top10" dxfId="2605" priority="7" rank="1"/>
  </conditionalFormatting>
  <conditionalFormatting sqref="G2">
    <cfRule type="top10" dxfId="2604" priority="8" rank="1"/>
  </conditionalFormatting>
  <conditionalFormatting sqref="H2">
    <cfRule type="top10" dxfId="2603" priority="9" rank="1"/>
  </conditionalFormatting>
  <conditionalFormatting sqref="I2">
    <cfRule type="top10" dxfId="2602" priority="10" rank="1"/>
  </conditionalFormatting>
  <conditionalFormatting sqref="J2">
    <cfRule type="top10" dxfId="2601" priority="11" rank="1"/>
  </conditionalFormatting>
  <conditionalFormatting sqref="E2">
    <cfRule type="top10" dxfId="2600" priority="12" rank="1"/>
  </conditionalFormatting>
  <conditionalFormatting sqref="E3">
    <cfRule type="top10" dxfId="2599" priority="1" rank="1"/>
  </conditionalFormatting>
  <conditionalFormatting sqref="F3">
    <cfRule type="top10" dxfId="2598" priority="2" rank="1"/>
  </conditionalFormatting>
  <conditionalFormatting sqref="G3">
    <cfRule type="top10" dxfId="2597" priority="3" rank="1"/>
  </conditionalFormatting>
  <conditionalFormatting sqref="H3">
    <cfRule type="top10" dxfId="2596" priority="4" rank="1"/>
  </conditionalFormatting>
  <conditionalFormatting sqref="I3">
    <cfRule type="top10" dxfId="2595" priority="5" rank="1"/>
  </conditionalFormatting>
  <conditionalFormatting sqref="J3">
    <cfRule type="top10" dxfId="2594" priority="6" rank="1"/>
  </conditionalFormatting>
  <hyperlinks>
    <hyperlink ref="Q1" location="'National Rankings'!A1" display="Back to Ranking" xr:uid="{83EFFCC7-156E-4D01-909D-A7002EC9272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9E1F544-54A6-43F6-BAEF-2CE88AF14F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54258-B44C-420F-968B-2B9C8E06998E}">
  <sheetPr codeName="Sheet99"/>
  <dimension ref="A1:Q5"/>
  <sheetViews>
    <sheetView workbookViewId="0">
      <selection activeCell="A3" sqref="A3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72</v>
      </c>
      <c r="C2" s="16">
        <v>44653</v>
      </c>
      <c r="D2" s="17" t="s">
        <v>84</v>
      </c>
      <c r="E2" s="18">
        <v>184</v>
      </c>
      <c r="F2" s="18">
        <v>186</v>
      </c>
      <c r="G2" s="18">
        <v>188</v>
      </c>
      <c r="H2" s="18">
        <v>186</v>
      </c>
      <c r="I2" s="18"/>
      <c r="J2" s="18"/>
      <c r="K2" s="19">
        <v>4</v>
      </c>
      <c r="L2" s="19">
        <v>744</v>
      </c>
      <c r="M2" s="20">
        <v>186</v>
      </c>
      <c r="N2" s="21">
        <v>13</v>
      </c>
      <c r="O2" s="22">
        <v>199</v>
      </c>
    </row>
    <row r="3" spans="1:17" x14ac:dyDescent="0.3">
      <c r="A3" s="14" t="s">
        <v>20</v>
      </c>
      <c r="B3" s="15" t="s">
        <v>72</v>
      </c>
      <c r="C3" s="16">
        <v>44807</v>
      </c>
      <c r="D3" s="17" t="s">
        <v>156</v>
      </c>
      <c r="E3" s="18">
        <v>193</v>
      </c>
      <c r="F3" s="18">
        <v>195</v>
      </c>
      <c r="G3" s="18">
        <v>193</v>
      </c>
      <c r="H3" s="18">
        <v>194</v>
      </c>
      <c r="I3" s="18">
        <v>195</v>
      </c>
      <c r="J3" s="18">
        <v>194</v>
      </c>
      <c r="K3" s="19">
        <v>6</v>
      </c>
      <c r="L3" s="19">
        <v>1164</v>
      </c>
      <c r="M3" s="20">
        <v>194</v>
      </c>
      <c r="N3" s="21">
        <v>4</v>
      </c>
      <c r="O3" s="22">
        <v>198</v>
      </c>
    </row>
    <row r="5" spans="1:17" x14ac:dyDescent="0.3">
      <c r="K5" s="8">
        <f>SUM(K2:K4)</f>
        <v>10</v>
      </c>
      <c r="L5" s="8">
        <f>SUM(L2:L4)</f>
        <v>1908</v>
      </c>
      <c r="M5" s="7">
        <f>SUM(L5/K5)</f>
        <v>190.8</v>
      </c>
      <c r="N5" s="8">
        <f>SUM(N2:N4)</f>
        <v>17</v>
      </c>
      <c r="O5" s="12">
        <f>SUM(M5+N5)</f>
        <v>207.8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7_1_1"/>
    <protectedRange algorithmName="SHA-512" hashValue="ON39YdpmFHfN9f47KpiRvqrKx0V9+erV1CNkpWzYhW/Qyc6aT8rEyCrvauWSYGZK2ia3o7vd3akF07acHAFpOA==" saltValue="yVW9XmDwTqEnmpSGai0KYg==" spinCount="100000" sqref="D2" name="Range1_1_12_1_1"/>
    <protectedRange algorithmName="SHA-512" hashValue="ON39YdpmFHfN9f47KpiRvqrKx0V9+erV1CNkpWzYhW/Qyc6aT8rEyCrvauWSYGZK2ia3o7vd3akF07acHAFpOA==" saltValue="yVW9XmDwTqEnmpSGai0KYg==" spinCount="100000" sqref="E2:H2" name="Range1_3_3_1_1"/>
    <protectedRange algorithmName="SHA-512" hashValue="ON39YdpmFHfN9f47KpiRvqrKx0V9+erV1CNkpWzYhW/Qyc6aT8rEyCrvauWSYGZK2ia3o7vd3akF07acHAFpOA==" saltValue="yVW9XmDwTqEnmpSGai0KYg==" spinCount="100000" sqref="B3:C3 E3:J3" name="Range1_14"/>
    <protectedRange algorithmName="SHA-512" hashValue="ON39YdpmFHfN9f47KpiRvqrKx0V9+erV1CNkpWzYhW/Qyc6aT8rEyCrvauWSYGZK2ia3o7vd3akF07acHAFpOA==" saltValue="yVW9XmDwTqEnmpSGai0KYg==" spinCount="100000" sqref="D3" name="Range1_1_21"/>
  </protectedRanges>
  <conditionalFormatting sqref="E2:J2">
    <cfRule type="cellIs" dxfId="1424" priority="15" operator="greaterThanOrEqual">
      <formula>200</formula>
    </cfRule>
  </conditionalFormatting>
  <conditionalFormatting sqref="F2">
    <cfRule type="top10" dxfId="1423" priority="12" rank="1"/>
  </conditionalFormatting>
  <conditionalFormatting sqref="I2">
    <cfRule type="top10" dxfId="1422" priority="9" rank="1"/>
    <cfRule type="top10" dxfId="1421" priority="14" rank="1"/>
  </conditionalFormatting>
  <conditionalFormatting sqref="E2">
    <cfRule type="top10" dxfId="1420" priority="13" rank="1"/>
  </conditionalFormatting>
  <conditionalFormatting sqref="G2">
    <cfRule type="top10" dxfId="1419" priority="11" rank="1"/>
  </conditionalFormatting>
  <conditionalFormatting sqref="H2">
    <cfRule type="top10" dxfId="1418" priority="10" rank="1"/>
  </conditionalFormatting>
  <conditionalFormatting sqref="J2">
    <cfRule type="top10" dxfId="1417" priority="8" rank="1"/>
  </conditionalFormatting>
  <conditionalFormatting sqref="E3">
    <cfRule type="top10" dxfId="1416" priority="7" rank="1"/>
  </conditionalFormatting>
  <conditionalFormatting sqref="F3">
    <cfRule type="top10" dxfId="1415" priority="6" rank="1"/>
  </conditionalFormatting>
  <conditionalFormatting sqref="G3">
    <cfRule type="top10" dxfId="1414" priority="5" rank="1"/>
  </conditionalFormatting>
  <conditionalFormatting sqref="H3">
    <cfRule type="top10" dxfId="1413" priority="4" rank="1"/>
  </conditionalFormatting>
  <conditionalFormatting sqref="I3">
    <cfRule type="top10" dxfId="1412" priority="3" rank="1"/>
  </conditionalFormatting>
  <conditionalFormatting sqref="J3">
    <cfRule type="top10" dxfId="1411" priority="2" rank="1"/>
  </conditionalFormatting>
  <conditionalFormatting sqref="E3:J3">
    <cfRule type="cellIs" dxfId="1410" priority="1" operator="greaterThanOrEqual">
      <formula>200</formula>
    </cfRule>
  </conditionalFormatting>
  <hyperlinks>
    <hyperlink ref="Q1" location="'National Rankings'!A1" display="Back to Ranking" xr:uid="{9D272D86-9500-4F22-A38D-643AE98BD5E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120FFA-8CBC-46E2-B819-7657F7F26C5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796D1-457E-4353-8D18-123B637EF024}">
  <dimension ref="A1:Q6"/>
  <sheetViews>
    <sheetView workbookViewId="0">
      <selection activeCell="A4" sqref="A4:O4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60</v>
      </c>
      <c r="B2" s="96" t="s">
        <v>151</v>
      </c>
      <c r="C2" s="16">
        <v>44794</v>
      </c>
      <c r="D2" s="17" t="s">
        <v>71</v>
      </c>
      <c r="E2" s="18">
        <v>196</v>
      </c>
      <c r="F2" s="18">
        <v>194</v>
      </c>
      <c r="G2" s="18">
        <v>195</v>
      </c>
      <c r="H2" s="18">
        <v>194</v>
      </c>
      <c r="I2" s="18"/>
      <c r="J2" s="18"/>
      <c r="K2" s="19">
        <v>4</v>
      </c>
      <c r="L2" s="19">
        <v>779</v>
      </c>
      <c r="M2" s="20">
        <v>194.75</v>
      </c>
      <c r="N2" s="21">
        <v>6</v>
      </c>
      <c r="O2" s="22">
        <v>200.75</v>
      </c>
    </row>
    <row r="3" spans="1:17" x14ac:dyDescent="0.3">
      <c r="A3" s="14" t="s">
        <v>60</v>
      </c>
      <c r="B3" s="96" t="s">
        <v>152</v>
      </c>
      <c r="C3" s="16">
        <v>44793</v>
      </c>
      <c r="D3" s="17" t="s">
        <v>67</v>
      </c>
      <c r="E3" s="18">
        <v>195</v>
      </c>
      <c r="F3" s="18">
        <v>193</v>
      </c>
      <c r="G3" s="18">
        <v>190</v>
      </c>
      <c r="H3" s="18">
        <v>195</v>
      </c>
      <c r="I3" s="18">
        <v>197.001</v>
      </c>
      <c r="J3" s="18">
        <v>198</v>
      </c>
      <c r="K3" s="19">
        <v>6</v>
      </c>
      <c r="L3" s="19">
        <v>1168.001</v>
      </c>
      <c r="M3" s="20">
        <v>194.66683333333333</v>
      </c>
      <c r="N3" s="21">
        <v>12</v>
      </c>
      <c r="O3" s="22">
        <v>206.66683333333333</v>
      </c>
    </row>
    <row r="4" spans="1:17" x14ac:dyDescent="0.3">
      <c r="A4" s="14" t="s">
        <v>20</v>
      </c>
      <c r="B4" s="15" t="s">
        <v>152</v>
      </c>
      <c r="C4" s="16">
        <v>44815</v>
      </c>
      <c r="D4" s="17" t="s">
        <v>69</v>
      </c>
      <c r="E4" s="18">
        <v>192</v>
      </c>
      <c r="F4" s="18">
        <v>187</v>
      </c>
      <c r="G4" s="18">
        <v>194</v>
      </c>
      <c r="H4" s="18">
        <v>192</v>
      </c>
      <c r="I4" s="18">
        <v>190</v>
      </c>
      <c r="J4" s="18">
        <v>192</v>
      </c>
      <c r="K4" s="19">
        <v>6</v>
      </c>
      <c r="L4" s="19">
        <v>1147</v>
      </c>
      <c r="M4" s="20">
        <v>191.16666666666666</v>
      </c>
      <c r="N4" s="21">
        <v>12</v>
      </c>
      <c r="O4" s="22">
        <v>203.16666666666666</v>
      </c>
    </row>
    <row r="6" spans="1:17" x14ac:dyDescent="0.3">
      <c r="K6" s="8">
        <f>SUM(K2:K5)</f>
        <v>16</v>
      </c>
      <c r="L6" s="8">
        <f>SUM(L2:L5)</f>
        <v>3094.0010000000002</v>
      </c>
      <c r="M6" s="7">
        <f>SUM(L6/K6)</f>
        <v>193.37506250000001</v>
      </c>
      <c r="N6" s="8">
        <f>SUM(N2:N5)</f>
        <v>30</v>
      </c>
      <c r="O6" s="12">
        <f>SUM(M6+N6)</f>
        <v>223.37506250000001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6_1_1_1"/>
    <protectedRange algorithmName="SHA-512" hashValue="ON39YdpmFHfN9f47KpiRvqrKx0V9+erV1CNkpWzYhW/Qyc6aT8rEyCrvauWSYGZK2ia3o7vd3akF07acHAFpOA==" saltValue="yVW9XmDwTqEnmpSGai0KYg==" spinCount="100000" sqref="D2" name="Range1_1_6_1_1_1"/>
    <protectedRange algorithmName="SHA-512" hashValue="ON39YdpmFHfN9f47KpiRvqrKx0V9+erV1CNkpWzYhW/Qyc6aT8rEyCrvauWSYGZK2ia3o7vd3akF07acHAFpOA==" saltValue="yVW9XmDwTqEnmpSGai0KYg==" spinCount="100000" sqref="E3:J3 B3:C3" name="Range1_6_1_1_2"/>
    <protectedRange algorithmName="SHA-512" hashValue="ON39YdpmFHfN9f47KpiRvqrKx0V9+erV1CNkpWzYhW/Qyc6aT8rEyCrvauWSYGZK2ia3o7vd3akF07acHAFpOA==" saltValue="yVW9XmDwTqEnmpSGai0KYg==" spinCount="100000" sqref="D3" name="Range1_1_6_1_1_2"/>
    <protectedRange algorithmName="SHA-512" hashValue="ON39YdpmFHfN9f47KpiRvqrKx0V9+erV1CNkpWzYhW/Qyc6aT8rEyCrvauWSYGZK2ia3o7vd3akF07acHAFpOA==" saltValue="yVW9XmDwTqEnmpSGai0KYg==" spinCount="100000" sqref="B4:C4" name="Range1_1_2_9_1"/>
    <protectedRange algorithmName="SHA-512" hashValue="ON39YdpmFHfN9f47KpiRvqrKx0V9+erV1CNkpWzYhW/Qyc6aT8rEyCrvauWSYGZK2ia3o7vd3akF07acHAFpOA==" saltValue="yVW9XmDwTqEnmpSGai0KYg==" spinCount="100000" sqref="D4" name="Range1_1_1_2_7_1"/>
    <protectedRange algorithmName="SHA-512" hashValue="ON39YdpmFHfN9f47KpiRvqrKx0V9+erV1CNkpWzYhW/Qyc6aT8rEyCrvauWSYGZK2ia3o7vd3akF07acHAFpOA==" saltValue="yVW9XmDwTqEnmpSGai0KYg==" spinCount="100000" sqref="E4:J4" name="Range1_4_9_1"/>
  </protectedRanges>
  <conditionalFormatting sqref="E2">
    <cfRule type="top10" dxfId="1409" priority="18" rank="1"/>
  </conditionalFormatting>
  <conditionalFormatting sqref="F2">
    <cfRule type="top10" dxfId="1408" priority="17" rank="1"/>
  </conditionalFormatting>
  <conditionalFormatting sqref="G2">
    <cfRule type="top10" dxfId="1407" priority="16" rank="1"/>
  </conditionalFormatting>
  <conditionalFormatting sqref="H2">
    <cfRule type="top10" dxfId="1406" priority="15" rank="1"/>
  </conditionalFormatting>
  <conditionalFormatting sqref="I2">
    <cfRule type="top10" dxfId="1405" priority="14" rank="1"/>
  </conditionalFormatting>
  <conditionalFormatting sqref="J2">
    <cfRule type="top10" dxfId="1404" priority="13" rank="1"/>
  </conditionalFormatting>
  <conditionalFormatting sqref="E3">
    <cfRule type="top10" dxfId="1403" priority="12" rank="1"/>
  </conditionalFormatting>
  <conditionalFormatting sqref="F3">
    <cfRule type="top10" dxfId="1402" priority="11" rank="1"/>
  </conditionalFormatting>
  <conditionalFormatting sqref="G3">
    <cfRule type="top10" dxfId="1401" priority="10" rank="1"/>
  </conditionalFormatting>
  <conditionalFormatting sqref="H3">
    <cfRule type="top10" dxfId="1400" priority="9" rank="1"/>
  </conditionalFormatting>
  <conditionalFormatting sqref="I3">
    <cfRule type="top10" dxfId="1399" priority="8" rank="1"/>
  </conditionalFormatting>
  <conditionalFormatting sqref="J3">
    <cfRule type="top10" dxfId="1398" priority="7" rank="1"/>
  </conditionalFormatting>
  <conditionalFormatting sqref="E4">
    <cfRule type="top10" dxfId="1397" priority="6" rank="1"/>
  </conditionalFormatting>
  <conditionalFormatting sqref="F4">
    <cfRule type="top10" dxfId="1396" priority="5" rank="1"/>
  </conditionalFormatting>
  <conditionalFormatting sqref="G4">
    <cfRule type="top10" dxfId="1395" priority="4" rank="1"/>
  </conditionalFormatting>
  <conditionalFormatting sqref="H4">
    <cfRule type="top10" dxfId="1394" priority="3" rank="1"/>
  </conditionalFormatting>
  <conditionalFormatting sqref="I4">
    <cfRule type="top10" dxfId="1393" priority="2" rank="1"/>
  </conditionalFormatting>
  <conditionalFormatting sqref="J4">
    <cfRule type="top10" dxfId="1392" priority="1" rank="1"/>
  </conditionalFormatting>
  <hyperlinks>
    <hyperlink ref="Q1" location="'National Rankings'!A1" display="Back to Ranking" xr:uid="{3DD2B903-C811-409D-BB85-CEF2D63B7A9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ACF28A8-792B-43DA-B46D-4E015DBF666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6CBB3-9CDD-410A-AE9A-593017114167}">
  <dimension ref="A1:Q4"/>
  <sheetViews>
    <sheetView workbookViewId="0">
      <selection activeCell="B8" sqref="B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96" t="s">
        <v>153</v>
      </c>
      <c r="C2" s="16">
        <v>44792</v>
      </c>
      <c r="D2" s="17" t="s">
        <v>154</v>
      </c>
      <c r="E2" s="18">
        <v>176</v>
      </c>
      <c r="F2" s="18">
        <v>189</v>
      </c>
      <c r="G2" s="18">
        <v>184</v>
      </c>
      <c r="H2" s="18"/>
      <c r="I2" s="18"/>
      <c r="J2" s="18"/>
      <c r="K2" s="19">
        <v>3</v>
      </c>
      <c r="L2" s="19">
        <v>549</v>
      </c>
      <c r="M2" s="20">
        <v>183</v>
      </c>
      <c r="N2" s="21">
        <v>5</v>
      </c>
      <c r="O2" s="22">
        <v>188</v>
      </c>
    </row>
    <row r="4" spans="1:17" x14ac:dyDescent="0.3">
      <c r="K4" s="8">
        <f>SUM(K2:K3)</f>
        <v>3</v>
      </c>
      <c r="L4" s="8">
        <f>SUM(L2:L3)</f>
        <v>549</v>
      </c>
      <c r="M4" s="7">
        <f>SUM(L4/K4)</f>
        <v>183</v>
      </c>
      <c r="N4" s="8">
        <f>SUM(N2:N3)</f>
        <v>5</v>
      </c>
      <c r="O4" s="12">
        <f>SUM(M4+N4)</f>
        <v>188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_1_1"/>
    <protectedRange algorithmName="SHA-512" hashValue="ON39YdpmFHfN9f47KpiRvqrKx0V9+erV1CNkpWzYhW/Qyc6aT8rEyCrvauWSYGZK2ia3o7vd3akF07acHAFpOA==" saltValue="yVW9XmDwTqEnmpSGai0KYg==" spinCount="100000" sqref="D2" name="Range1_1_1_2_1_1_1"/>
    <protectedRange algorithmName="SHA-512" hashValue="ON39YdpmFHfN9f47KpiRvqrKx0V9+erV1CNkpWzYhW/Qyc6aT8rEyCrvauWSYGZK2ia3o7vd3akF07acHAFpOA==" saltValue="yVW9XmDwTqEnmpSGai0KYg==" spinCount="100000" sqref="E2:J2" name="Range1_4_2_1_1"/>
  </protectedRanges>
  <conditionalFormatting sqref="E2">
    <cfRule type="top10" dxfId="1391" priority="6" rank="1"/>
  </conditionalFormatting>
  <conditionalFormatting sqref="F2">
    <cfRule type="top10" dxfId="1390" priority="5" rank="1"/>
  </conditionalFormatting>
  <conditionalFormatting sqref="G2">
    <cfRule type="top10" dxfId="1389" priority="4" rank="1"/>
  </conditionalFormatting>
  <conditionalFormatting sqref="H2">
    <cfRule type="top10" dxfId="1388" priority="3" rank="1"/>
  </conditionalFormatting>
  <conditionalFormatting sqref="I2">
    <cfRule type="top10" dxfId="1387" priority="2" rank="1"/>
  </conditionalFormatting>
  <conditionalFormatting sqref="J2">
    <cfRule type="top10" dxfId="1386" priority="1" rank="1"/>
  </conditionalFormatting>
  <hyperlinks>
    <hyperlink ref="Q1" location="'National Rankings'!A1" display="Back to Ranking" xr:uid="{19990B5B-597E-42CF-B070-AAEDB17D321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D76B249-90CB-4143-ADAA-A9AC1D64046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4F410-2447-497E-AEAA-9A6C9A55DDFE}">
  <sheetPr codeName="Sheet3"/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60</v>
      </c>
      <c r="B2" s="15" t="s">
        <v>90</v>
      </c>
      <c r="C2" s="16">
        <v>44696</v>
      </c>
      <c r="D2" s="17" t="s">
        <v>71</v>
      </c>
      <c r="E2" s="18">
        <v>189</v>
      </c>
      <c r="F2" s="18">
        <v>191</v>
      </c>
      <c r="G2" s="18">
        <v>194</v>
      </c>
      <c r="H2" s="18">
        <v>192</v>
      </c>
      <c r="I2" s="18"/>
      <c r="J2" s="18"/>
      <c r="K2" s="19">
        <v>4</v>
      </c>
      <c r="L2" s="19">
        <v>766</v>
      </c>
      <c r="M2" s="20">
        <v>191.5</v>
      </c>
      <c r="N2" s="21">
        <v>4</v>
      </c>
      <c r="O2" s="22">
        <v>195.5</v>
      </c>
    </row>
    <row r="4" spans="1:17" x14ac:dyDescent="0.3">
      <c r="K4" s="8">
        <f>SUM(K2:K3)</f>
        <v>4</v>
      </c>
      <c r="L4" s="8">
        <f>SUM(L2:L3)</f>
        <v>766</v>
      </c>
      <c r="M4" s="7">
        <f>SUM(L4/K4)</f>
        <v>191.5</v>
      </c>
      <c r="N4" s="8">
        <f>SUM(N2:N3)</f>
        <v>4</v>
      </c>
      <c r="O4" s="12">
        <f>SUM(M4+N4)</f>
        <v>195.5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7_1"/>
    <protectedRange algorithmName="SHA-512" hashValue="ON39YdpmFHfN9f47KpiRvqrKx0V9+erV1CNkpWzYhW/Qyc6aT8rEyCrvauWSYGZK2ia3o7vd3akF07acHAFpOA==" saltValue="yVW9XmDwTqEnmpSGai0KYg==" spinCount="100000" sqref="D2" name="Range1_1_27_1"/>
  </protectedRanges>
  <conditionalFormatting sqref="E2:J2">
    <cfRule type="cellIs" dxfId="1385" priority="7" operator="equal">
      <formula>200</formula>
    </cfRule>
  </conditionalFormatting>
  <conditionalFormatting sqref="F2">
    <cfRule type="top10" dxfId="1384" priority="1" rank="1"/>
  </conditionalFormatting>
  <conditionalFormatting sqref="G2">
    <cfRule type="top10" dxfId="1383" priority="2" rank="1"/>
  </conditionalFormatting>
  <conditionalFormatting sqref="H2">
    <cfRule type="top10" dxfId="1382" priority="3" rank="1"/>
  </conditionalFormatting>
  <conditionalFormatting sqref="I2">
    <cfRule type="top10" dxfId="1381" priority="4" rank="1"/>
  </conditionalFormatting>
  <conditionalFormatting sqref="J2">
    <cfRule type="top10" dxfId="1380" priority="5" rank="1"/>
  </conditionalFormatting>
  <conditionalFormatting sqref="E2">
    <cfRule type="top10" dxfId="1379" priority="6" rank="1"/>
  </conditionalFormatting>
  <hyperlinks>
    <hyperlink ref="Q1" location="'National Rankings'!A1" display="Back to Ranking" xr:uid="{C8CE19B1-0742-4DAA-A778-74CDF623AC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469B83-4D84-4043-AEA2-A01E004CB67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9D156-7678-49E5-94E5-14D51DD46B30}">
  <sheetPr codeName="Sheet74"/>
  <dimension ref="A1:Q4"/>
  <sheetViews>
    <sheetView workbookViewId="0">
      <selection activeCell="A2" sqref="A2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62</v>
      </c>
      <c r="C2" s="16">
        <v>44653</v>
      </c>
      <c r="D2" s="17" t="s">
        <v>45</v>
      </c>
      <c r="E2" s="18">
        <v>191</v>
      </c>
      <c r="F2" s="18">
        <v>193</v>
      </c>
      <c r="G2" s="18">
        <v>189</v>
      </c>
      <c r="H2" s="18">
        <v>186</v>
      </c>
      <c r="I2" s="18"/>
      <c r="J2" s="18"/>
      <c r="K2" s="19">
        <v>4</v>
      </c>
      <c r="L2" s="19">
        <v>759</v>
      </c>
      <c r="M2" s="20">
        <v>189.75</v>
      </c>
      <c r="N2" s="21">
        <v>4</v>
      </c>
      <c r="O2" s="22">
        <v>193.75</v>
      </c>
    </row>
    <row r="4" spans="1:17" x14ac:dyDescent="0.3">
      <c r="K4" s="8">
        <f>SUM(K2:K3)</f>
        <v>4</v>
      </c>
      <c r="L4" s="8">
        <f>SUM(L2:L3)</f>
        <v>759</v>
      </c>
      <c r="M4" s="7">
        <f>SUM(L4/K4)</f>
        <v>189.75</v>
      </c>
      <c r="N4" s="8">
        <f>SUM(N2:N3)</f>
        <v>4</v>
      </c>
      <c r="O4" s="12">
        <f>SUM(M4+N4)</f>
        <v>193.75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E2:J2" name="Range1_4"/>
    <protectedRange sqref="D2" name="Range1_1_1"/>
  </protectedRanges>
  <conditionalFormatting sqref="E2">
    <cfRule type="top10" dxfId="1378" priority="6" rank="1"/>
  </conditionalFormatting>
  <conditionalFormatting sqref="F2">
    <cfRule type="top10" dxfId="1377" priority="5" rank="1"/>
  </conditionalFormatting>
  <conditionalFormatting sqref="G2">
    <cfRule type="top10" dxfId="1376" priority="4" rank="1"/>
  </conditionalFormatting>
  <conditionalFormatting sqref="H2">
    <cfRule type="top10" dxfId="1375" priority="3" rank="1"/>
  </conditionalFormatting>
  <conditionalFormatting sqref="I2">
    <cfRule type="top10" dxfId="1374" priority="2" rank="1"/>
  </conditionalFormatting>
  <conditionalFormatting sqref="J2">
    <cfRule type="top10" dxfId="1373" priority="1" rank="1"/>
  </conditionalFormatting>
  <hyperlinks>
    <hyperlink ref="Q1" location="'National Rankings'!A1" display="Back to Ranking" xr:uid="{BC4B88FA-D745-4848-A0CB-6CD1636A2F0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6B03426-C2BF-4C5E-A987-7327FD60DFB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941E9-6FF6-41C2-BE3F-96651FBF4190}">
  <dimension ref="A1:Q8"/>
  <sheetViews>
    <sheetView workbookViewId="0">
      <selection activeCell="A6" sqref="A6:O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138</v>
      </c>
      <c r="C2" s="16">
        <v>44752</v>
      </c>
      <c r="D2" s="17" t="s">
        <v>69</v>
      </c>
      <c r="E2" s="18">
        <v>190</v>
      </c>
      <c r="F2" s="18">
        <v>191</v>
      </c>
      <c r="G2" s="18">
        <v>189</v>
      </c>
      <c r="H2" s="18">
        <v>194</v>
      </c>
      <c r="I2" s="18"/>
      <c r="J2" s="18"/>
      <c r="K2" s="19">
        <v>4</v>
      </c>
      <c r="L2" s="19">
        <v>764</v>
      </c>
      <c r="M2" s="20">
        <v>191</v>
      </c>
      <c r="N2" s="21">
        <v>4</v>
      </c>
      <c r="O2" s="22">
        <v>195</v>
      </c>
    </row>
    <row r="3" spans="1:17" x14ac:dyDescent="0.3">
      <c r="A3" s="14" t="s">
        <v>20</v>
      </c>
      <c r="B3" s="15" t="s">
        <v>138</v>
      </c>
      <c r="C3" s="16">
        <v>44769</v>
      </c>
      <c r="D3" s="17" t="s">
        <v>69</v>
      </c>
      <c r="E3" s="18">
        <v>190</v>
      </c>
      <c r="F3" s="18">
        <v>186</v>
      </c>
      <c r="G3" s="18">
        <v>194</v>
      </c>
      <c r="H3" s="18">
        <v>190</v>
      </c>
      <c r="I3" s="18"/>
      <c r="J3" s="18"/>
      <c r="K3" s="19">
        <v>4</v>
      </c>
      <c r="L3" s="19">
        <v>760</v>
      </c>
      <c r="M3" s="20">
        <v>190</v>
      </c>
      <c r="N3" s="21">
        <v>4</v>
      </c>
      <c r="O3" s="22">
        <v>194</v>
      </c>
    </row>
    <row r="4" spans="1:17" x14ac:dyDescent="0.3">
      <c r="A4" s="14" t="s">
        <v>60</v>
      </c>
      <c r="B4" s="15" t="s">
        <v>138</v>
      </c>
      <c r="C4" s="16">
        <v>44779</v>
      </c>
      <c r="D4" s="17" t="s">
        <v>68</v>
      </c>
      <c r="E4" s="18">
        <v>187</v>
      </c>
      <c r="F4" s="18">
        <v>189</v>
      </c>
      <c r="G4" s="18">
        <v>184</v>
      </c>
      <c r="H4" s="18">
        <v>189</v>
      </c>
      <c r="I4" s="18"/>
      <c r="J4" s="18"/>
      <c r="K4" s="19">
        <v>4</v>
      </c>
      <c r="L4" s="19">
        <v>749</v>
      </c>
      <c r="M4" s="20">
        <v>187.25</v>
      </c>
      <c r="N4" s="21">
        <v>4</v>
      </c>
      <c r="O4" s="22">
        <v>191.25</v>
      </c>
    </row>
    <row r="5" spans="1:17" x14ac:dyDescent="0.3">
      <c r="A5" s="14" t="s">
        <v>60</v>
      </c>
      <c r="B5" s="96" t="s">
        <v>138</v>
      </c>
      <c r="C5" s="16">
        <v>44793</v>
      </c>
      <c r="D5" s="17" t="s">
        <v>67</v>
      </c>
      <c r="E5" s="18">
        <v>189</v>
      </c>
      <c r="F5" s="18">
        <v>182</v>
      </c>
      <c r="G5" s="18">
        <v>190</v>
      </c>
      <c r="H5" s="18">
        <v>186</v>
      </c>
      <c r="I5" s="18">
        <v>186</v>
      </c>
      <c r="J5" s="18">
        <v>186</v>
      </c>
      <c r="K5" s="19">
        <v>6</v>
      </c>
      <c r="L5" s="19">
        <v>1119</v>
      </c>
      <c r="M5" s="20">
        <v>186.5</v>
      </c>
      <c r="N5" s="21">
        <v>4</v>
      </c>
      <c r="O5" s="22">
        <v>190.5</v>
      </c>
    </row>
    <row r="6" spans="1:17" x14ac:dyDescent="0.3">
      <c r="A6" s="14" t="s">
        <v>20</v>
      </c>
      <c r="B6" s="15" t="s">
        <v>138</v>
      </c>
      <c r="C6" s="16">
        <v>44815</v>
      </c>
      <c r="D6" s="17" t="s">
        <v>69</v>
      </c>
      <c r="E6" s="18">
        <v>190</v>
      </c>
      <c r="F6" s="18">
        <v>189</v>
      </c>
      <c r="G6" s="18">
        <v>191</v>
      </c>
      <c r="H6" s="18">
        <v>186</v>
      </c>
      <c r="I6" s="18">
        <v>193</v>
      </c>
      <c r="J6" s="18">
        <v>190</v>
      </c>
      <c r="K6" s="19">
        <v>6</v>
      </c>
      <c r="L6" s="19">
        <v>1139</v>
      </c>
      <c r="M6" s="20">
        <v>189.83333333333334</v>
      </c>
      <c r="N6" s="21">
        <v>6</v>
      </c>
      <c r="O6" s="22">
        <v>195.83333333333334</v>
      </c>
    </row>
    <row r="8" spans="1:17" x14ac:dyDescent="0.3">
      <c r="K8" s="8">
        <f>SUM(K2:K7)</f>
        <v>24</v>
      </c>
      <c r="L8" s="8">
        <f>SUM(L2:L7)</f>
        <v>4531</v>
      </c>
      <c r="M8" s="7">
        <f>SUM(L8/K8)</f>
        <v>188.79166666666666</v>
      </c>
      <c r="N8" s="8">
        <f>SUM(N2:N7)</f>
        <v>22</v>
      </c>
      <c r="O8" s="12">
        <f>SUM(M8+N8)</f>
        <v>210.79166666666666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" name="Range1_8_1"/>
    <protectedRange algorithmName="SHA-512" hashValue="ON39YdpmFHfN9f47KpiRvqrKx0V9+erV1CNkpWzYhW/Qyc6aT8rEyCrvauWSYGZK2ia3o7vd3akF07acHAFpOA==" saltValue="yVW9XmDwTqEnmpSGai0KYg==" spinCount="100000" sqref="B2:C2" name="Range1_1_2_2_1"/>
    <protectedRange algorithmName="SHA-512" hashValue="ON39YdpmFHfN9f47KpiRvqrKx0V9+erV1CNkpWzYhW/Qyc6aT8rEyCrvauWSYGZK2ia3o7vd3akF07acHAFpOA==" saltValue="yVW9XmDwTqEnmpSGai0KYg==" spinCount="100000" sqref="D2" name="Range1_1_1_2_2_1"/>
    <protectedRange algorithmName="SHA-512" hashValue="ON39YdpmFHfN9f47KpiRvqrKx0V9+erV1CNkpWzYhW/Qyc6aT8rEyCrvauWSYGZK2ia3o7vd3akF07acHAFpOA==" saltValue="yVW9XmDwTqEnmpSGai0KYg==" spinCount="100000" sqref="E3:J3 B3:C3" name="Range1_2_2_2"/>
    <protectedRange algorithmName="SHA-512" hashValue="ON39YdpmFHfN9f47KpiRvqrKx0V9+erV1CNkpWzYhW/Qyc6aT8rEyCrvauWSYGZK2ia3o7vd3akF07acHAFpOA==" saltValue="yVW9XmDwTqEnmpSGai0KYg==" spinCount="100000" sqref="D3" name="Range1_1_1_3_2"/>
    <protectedRange algorithmName="SHA-512" hashValue="ON39YdpmFHfN9f47KpiRvqrKx0V9+erV1CNkpWzYhW/Qyc6aT8rEyCrvauWSYGZK2ia3o7vd3akF07acHAFpOA==" saltValue="yVW9XmDwTqEnmpSGai0KYg==" spinCount="100000" sqref="E4:J4 B4:C4" name="Range1_26"/>
    <protectedRange algorithmName="SHA-512" hashValue="ON39YdpmFHfN9f47KpiRvqrKx0V9+erV1CNkpWzYhW/Qyc6aT8rEyCrvauWSYGZK2ia3o7vd3akF07acHAFpOA==" saltValue="yVW9XmDwTqEnmpSGai0KYg==" spinCount="100000" sqref="D4" name="Range1_1_17"/>
    <protectedRange algorithmName="SHA-512" hashValue="ON39YdpmFHfN9f47KpiRvqrKx0V9+erV1CNkpWzYhW/Qyc6aT8rEyCrvauWSYGZK2ia3o7vd3akF07acHAFpOA==" saltValue="yVW9XmDwTqEnmpSGai0KYg==" spinCount="100000" sqref="B5:C5" name="Range1_1_2_4_1_1"/>
    <protectedRange algorithmName="SHA-512" hashValue="ON39YdpmFHfN9f47KpiRvqrKx0V9+erV1CNkpWzYhW/Qyc6aT8rEyCrvauWSYGZK2ia3o7vd3akF07acHAFpOA==" saltValue="yVW9XmDwTqEnmpSGai0KYg==" spinCount="100000" sqref="D5" name="Range1_1_1_2_3_1_1"/>
    <protectedRange algorithmName="SHA-512" hashValue="ON39YdpmFHfN9f47KpiRvqrKx0V9+erV1CNkpWzYhW/Qyc6aT8rEyCrvauWSYGZK2ia3o7vd3akF07acHAFpOA==" saltValue="yVW9XmDwTqEnmpSGai0KYg==" spinCount="100000" sqref="E5:J5" name="Range1_4_4_1_1"/>
    <protectedRange algorithmName="SHA-512" hashValue="ON39YdpmFHfN9f47KpiRvqrKx0V9+erV1CNkpWzYhW/Qyc6aT8rEyCrvauWSYGZK2ia3o7vd3akF07acHAFpOA==" saltValue="yVW9XmDwTqEnmpSGai0KYg==" spinCount="100000" sqref="B6:C6" name="Range1_1_2_9_1"/>
    <protectedRange algorithmName="SHA-512" hashValue="ON39YdpmFHfN9f47KpiRvqrKx0V9+erV1CNkpWzYhW/Qyc6aT8rEyCrvauWSYGZK2ia3o7vd3akF07acHAFpOA==" saltValue="yVW9XmDwTqEnmpSGai0KYg==" spinCount="100000" sqref="D6" name="Range1_1_1_2_7_1"/>
    <protectedRange algorithmName="SHA-512" hashValue="ON39YdpmFHfN9f47KpiRvqrKx0V9+erV1CNkpWzYhW/Qyc6aT8rEyCrvauWSYGZK2ia3o7vd3akF07acHAFpOA==" saltValue="yVW9XmDwTqEnmpSGai0KYg==" spinCount="100000" sqref="E6:J6" name="Range1_4_9_1"/>
  </protectedRanges>
  <conditionalFormatting sqref="E2:H2">
    <cfRule type="cellIs" dxfId="1372" priority="33" operator="equal">
      <formula>200</formula>
    </cfRule>
  </conditionalFormatting>
  <conditionalFormatting sqref="F2">
    <cfRule type="top10" dxfId="1371" priority="29" rank="1"/>
  </conditionalFormatting>
  <conditionalFormatting sqref="G2">
    <cfRule type="top10" dxfId="1370" priority="30" rank="1"/>
  </conditionalFormatting>
  <conditionalFormatting sqref="H2">
    <cfRule type="top10" dxfId="1369" priority="31" rank="1"/>
  </conditionalFormatting>
  <conditionalFormatting sqref="E2">
    <cfRule type="top10" dxfId="1368" priority="32" rank="1"/>
  </conditionalFormatting>
  <conditionalFormatting sqref="I2">
    <cfRule type="top10" dxfId="1367" priority="27" rank="1"/>
  </conditionalFormatting>
  <conditionalFormatting sqref="J2">
    <cfRule type="top10" dxfId="1366" priority="28" rank="1"/>
  </conditionalFormatting>
  <conditionalFormatting sqref="E2:J2">
    <cfRule type="cellIs" dxfId="1365" priority="26" operator="equal">
      <formula>200</formula>
    </cfRule>
  </conditionalFormatting>
  <conditionalFormatting sqref="J3">
    <cfRule type="top10" dxfId="1364" priority="20" rank="1"/>
  </conditionalFormatting>
  <conditionalFormatting sqref="I3">
    <cfRule type="top10" dxfId="1363" priority="21" rank="1"/>
  </conditionalFormatting>
  <conditionalFormatting sqref="H3">
    <cfRule type="top10" dxfId="1362" priority="22" rank="1"/>
  </conditionalFormatting>
  <conditionalFormatting sqref="G3">
    <cfRule type="top10" dxfId="1361" priority="23" rank="1"/>
  </conditionalFormatting>
  <conditionalFormatting sqref="F3">
    <cfRule type="top10" dxfId="1360" priority="24" rank="1"/>
  </conditionalFormatting>
  <conditionalFormatting sqref="E3">
    <cfRule type="top10" dxfId="1359" priority="25" rank="1"/>
  </conditionalFormatting>
  <conditionalFormatting sqref="I4">
    <cfRule type="top10" dxfId="1358" priority="14" rank="1"/>
  </conditionalFormatting>
  <conditionalFormatting sqref="H4">
    <cfRule type="top10" dxfId="1357" priority="15" rank="1"/>
  </conditionalFormatting>
  <conditionalFormatting sqref="G4">
    <cfRule type="top10" dxfId="1356" priority="16" rank="1"/>
  </conditionalFormatting>
  <conditionalFormatting sqref="F4">
    <cfRule type="top10" dxfId="1355" priority="17" rank="1"/>
  </conditionalFormatting>
  <conditionalFormatting sqref="E4">
    <cfRule type="top10" dxfId="1354" priority="18" rank="1"/>
  </conditionalFormatting>
  <conditionalFormatting sqref="J4">
    <cfRule type="top10" dxfId="1353" priority="19" rank="1"/>
  </conditionalFormatting>
  <conditionalFormatting sqref="E4:J4">
    <cfRule type="cellIs" dxfId="1352" priority="13" operator="equal">
      <formula>200</formula>
    </cfRule>
  </conditionalFormatting>
  <conditionalFormatting sqref="E5">
    <cfRule type="top10" dxfId="1351" priority="12" rank="1"/>
  </conditionalFormatting>
  <conditionalFormatting sqref="F5">
    <cfRule type="top10" dxfId="1350" priority="11" rank="1"/>
  </conditionalFormatting>
  <conditionalFormatting sqref="G5">
    <cfRule type="top10" dxfId="1349" priority="10" rank="1"/>
  </conditionalFormatting>
  <conditionalFormatting sqref="H5">
    <cfRule type="top10" dxfId="1348" priority="9" rank="1"/>
  </conditionalFormatting>
  <conditionalFormatting sqref="I5">
    <cfRule type="top10" dxfId="1347" priority="8" rank="1"/>
  </conditionalFormatting>
  <conditionalFormatting sqref="J5">
    <cfRule type="top10" dxfId="1346" priority="7" rank="1"/>
  </conditionalFormatting>
  <conditionalFormatting sqref="E6">
    <cfRule type="top10" dxfId="1345" priority="6" rank="1"/>
  </conditionalFormatting>
  <conditionalFormatting sqref="F6">
    <cfRule type="top10" dxfId="1344" priority="5" rank="1"/>
  </conditionalFormatting>
  <conditionalFormatting sqref="G6">
    <cfRule type="top10" dxfId="1343" priority="4" rank="1"/>
  </conditionalFormatting>
  <conditionalFormatting sqref="H6">
    <cfRule type="top10" dxfId="1342" priority="3" rank="1"/>
  </conditionalFormatting>
  <conditionalFormatting sqref="I6">
    <cfRule type="top10" dxfId="1341" priority="2" rank="1"/>
  </conditionalFormatting>
  <conditionalFormatting sqref="J6">
    <cfRule type="top10" dxfId="1340" priority="1" rank="1"/>
  </conditionalFormatting>
  <hyperlinks>
    <hyperlink ref="Q1" location="'National Rankings'!A1" display="Back to Ranking" xr:uid="{97F92860-6E4D-4D34-8E2B-CEF91894B6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1826C4-4C15-41C9-98E4-7A0A407FA49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48FCF-CE46-4015-981F-91433944541E}">
  <sheetPr codeName="Sheet100"/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75</v>
      </c>
      <c r="C2" s="16">
        <v>44661</v>
      </c>
      <c r="D2" s="17" t="s">
        <v>66</v>
      </c>
      <c r="E2" s="18">
        <v>184</v>
      </c>
      <c r="F2" s="18">
        <v>186</v>
      </c>
      <c r="G2" s="18">
        <v>172</v>
      </c>
      <c r="H2" s="18">
        <v>185</v>
      </c>
      <c r="I2" s="18"/>
      <c r="J2" s="18"/>
      <c r="K2" s="19">
        <v>4</v>
      </c>
      <c r="L2" s="19">
        <v>727</v>
      </c>
      <c r="M2" s="20">
        <v>181.75</v>
      </c>
      <c r="N2" s="21">
        <v>6</v>
      </c>
      <c r="O2" s="22">
        <v>187.75</v>
      </c>
    </row>
    <row r="4" spans="1:17" x14ac:dyDescent="0.3">
      <c r="K4" s="8">
        <f>SUM(K2:K3)</f>
        <v>4</v>
      </c>
      <c r="L4" s="8">
        <f>SUM(L2:L3)</f>
        <v>727</v>
      </c>
      <c r="M4" s="7">
        <f>SUM(L4/K4)</f>
        <v>181.75</v>
      </c>
      <c r="N4" s="8">
        <f>SUM(N2:N3)</f>
        <v>6</v>
      </c>
      <c r="O4" s="12">
        <f>SUM(M4+N4)</f>
        <v>187.75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17_1"/>
    <protectedRange algorithmName="SHA-512" hashValue="ON39YdpmFHfN9f47KpiRvqrKx0V9+erV1CNkpWzYhW/Qyc6aT8rEyCrvauWSYGZK2ia3o7vd3akF07acHAFpOA==" saltValue="yVW9XmDwTqEnmpSGai0KYg==" spinCount="100000" sqref="D2" name="Range1_1_12_1"/>
    <protectedRange algorithmName="SHA-512" hashValue="ON39YdpmFHfN9f47KpiRvqrKx0V9+erV1CNkpWzYhW/Qyc6aT8rEyCrvauWSYGZK2ia3o7vd3akF07acHAFpOA==" saltValue="yVW9XmDwTqEnmpSGai0KYg==" spinCount="100000" sqref="E2:H2" name="Range1_3_3_1"/>
  </protectedRanges>
  <conditionalFormatting sqref="E2:J2">
    <cfRule type="cellIs" dxfId="1339" priority="8" operator="greaterThanOrEqual">
      <formula>200</formula>
    </cfRule>
  </conditionalFormatting>
  <conditionalFormatting sqref="F2">
    <cfRule type="top10" dxfId="1338" priority="5" rank="1"/>
  </conditionalFormatting>
  <conditionalFormatting sqref="I2">
    <cfRule type="top10" dxfId="1337" priority="2" rank="1"/>
    <cfRule type="top10" dxfId="1336" priority="7" rank="1"/>
  </conditionalFormatting>
  <conditionalFormatting sqref="E2">
    <cfRule type="top10" dxfId="1335" priority="6" rank="1"/>
  </conditionalFormatting>
  <conditionalFormatting sqref="G2">
    <cfRule type="top10" dxfId="1334" priority="4" rank="1"/>
  </conditionalFormatting>
  <conditionalFormatting sqref="H2">
    <cfRule type="top10" dxfId="1333" priority="3" rank="1"/>
  </conditionalFormatting>
  <conditionalFormatting sqref="J2">
    <cfRule type="top10" dxfId="1332" priority="1" rank="1"/>
  </conditionalFormatting>
  <hyperlinks>
    <hyperlink ref="Q1" location="'National Rankings'!A1" display="Back to Ranking" xr:uid="{EC2D9142-2AD6-4B73-AC06-DD95224A49A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613DBD-DBDB-4AC4-A32D-3A8BE1F894C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E7AE1-859F-405F-8B10-FF213502663A}">
  <dimension ref="A1:Q6"/>
  <sheetViews>
    <sheetView workbookViewId="0">
      <selection activeCell="A3" sqref="A3:O4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131</v>
      </c>
      <c r="C2" s="16">
        <v>44747</v>
      </c>
      <c r="D2" s="17" t="s">
        <v>32</v>
      </c>
      <c r="E2" s="18">
        <v>169</v>
      </c>
      <c r="F2" s="18">
        <v>176</v>
      </c>
      <c r="G2" s="18">
        <v>186</v>
      </c>
      <c r="H2" s="18">
        <v>180</v>
      </c>
      <c r="I2" s="18"/>
      <c r="J2" s="18"/>
      <c r="K2" s="19">
        <v>4</v>
      </c>
      <c r="L2" s="19">
        <v>711</v>
      </c>
      <c r="M2" s="20">
        <v>177.75</v>
      </c>
      <c r="N2" s="21">
        <v>2</v>
      </c>
      <c r="O2" s="22">
        <v>179.75</v>
      </c>
    </row>
    <row r="3" spans="1:17" x14ac:dyDescent="0.3">
      <c r="A3" s="14" t="s">
        <v>20</v>
      </c>
      <c r="B3" s="15" t="s">
        <v>131</v>
      </c>
      <c r="C3" s="16">
        <v>44814</v>
      </c>
      <c r="D3" s="17" t="s">
        <v>32</v>
      </c>
      <c r="E3" s="18">
        <v>185</v>
      </c>
      <c r="F3" s="18">
        <v>188</v>
      </c>
      <c r="G3" s="18">
        <v>184</v>
      </c>
      <c r="H3" s="18">
        <v>180</v>
      </c>
      <c r="I3" s="18"/>
      <c r="J3" s="18"/>
      <c r="K3" s="19">
        <v>4</v>
      </c>
      <c r="L3" s="19">
        <v>737</v>
      </c>
      <c r="M3" s="20">
        <v>184.25</v>
      </c>
      <c r="N3" s="21">
        <v>2</v>
      </c>
      <c r="O3" s="22">
        <v>186.25</v>
      </c>
    </row>
    <row r="4" spans="1:17" x14ac:dyDescent="0.3">
      <c r="A4" s="14" t="s">
        <v>20</v>
      </c>
      <c r="B4" s="15" t="s">
        <v>131</v>
      </c>
      <c r="C4" s="16">
        <v>44828</v>
      </c>
      <c r="D4" s="17" t="s">
        <v>32</v>
      </c>
      <c r="E4" s="18">
        <v>171</v>
      </c>
      <c r="F4" s="18">
        <v>181</v>
      </c>
      <c r="G4" s="18">
        <v>181</v>
      </c>
      <c r="H4" s="18">
        <v>168</v>
      </c>
      <c r="I4" s="18"/>
      <c r="J4" s="18"/>
      <c r="K4" s="19">
        <v>4</v>
      </c>
      <c r="L4" s="19">
        <v>701</v>
      </c>
      <c r="M4" s="20">
        <v>175.25</v>
      </c>
      <c r="N4" s="21">
        <v>2</v>
      </c>
      <c r="O4" s="22">
        <v>177.25</v>
      </c>
    </row>
    <row r="6" spans="1:17" x14ac:dyDescent="0.3">
      <c r="K6" s="8">
        <f>SUM(K2:K5)</f>
        <v>12</v>
      </c>
      <c r="L6" s="8">
        <f>SUM(L2:L5)</f>
        <v>2149</v>
      </c>
      <c r="M6" s="7">
        <f>SUM(L6/K6)</f>
        <v>179.08333333333334</v>
      </c>
      <c r="N6" s="8">
        <f>SUM(N2:N5)</f>
        <v>6</v>
      </c>
      <c r="O6" s="12">
        <f>SUM(M6+N6)</f>
        <v>185.08333333333334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I2:J2" name="Range1_11"/>
    <protectedRange sqref="D2" name="Range1_1_14"/>
    <protectedRange sqref="E2:H2" name="Range1_3_2"/>
    <protectedRange algorithmName="SHA-512" hashValue="ON39YdpmFHfN9f47KpiRvqrKx0V9+erV1CNkpWzYhW/Qyc6aT8rEyCrvauWSYGZK2ia3o7vd3akF07acHAFpOA==" saltValue="yVW9XmDwTqEnmpSGai0KYg==" spinCount="100000" sqref="B3:C3" name="Range1_1_2_10_1"/>
    <protectedRange algorithmName="SHA-512" hashValue="ON39YdpmFHfN9f47KpiRvqrKx0V9+erV1CNkpWzYhW/Qyc6aT8rEyCrvauWSYGZK2ia3o7vd3akF07acHAFpOA==" saltValue="yVW9XmDwTqEnmpSGai0KYg==" spinCount="100000" sqref="D3" name="Range1_1_1_2_8_1"/>
    <protectedRange algorithmName="SHA-512" hashValue="ON39YdpmFHfN9f47KpiRvqrKx0V9+erV1CNkpWzYhW/Qyc6aT8rEyCrvauWSYGZK2ia3o7vd3akF07acHAFpOA==" saltValue="yVW9XmDwTqEnmpSGai0KYg==" spinCount="100000" sqref="E3:J3" name="Range1_4_10_1"/>
    <protectedRange algorithmName="SHA-512" hashValue="ON39YdpmFHfN9f47KpiRvqrKx0V9+erV1CNkpWzYhW/Qyc6aT8rEyCrvauWSYGZK2ia3o7vd3akF07acHAFpOA==" saltValue="yVW9XmDwTqEnmpSGai0KYg==" spinCount="100000" sqref="I4:J4 B4:C4" name="Range1_43"/>
    <protectedRange algorithmName="SHA-512" hashValue="ON39YdpmFHfN9f47KpiRvqrKx0V9+erV1CNkpWzYhW/Qyc6aT8rEyCrvauWSYGZK2ia3o7vd3akF07acHAFpOA==" saltValue="yVW9XmDwTqEnmpSGai0KYg==" spinCount="100000" sqref="D4" name="Range1_1_32"/>
    <protectedRange algorithmName="SHA-512" hashValue="ON39YdpmFHfN9f47KpiRvqrKx0V9+erV1CNkpWzYhW/Qyc6aT8rEyCrvauWSYGZK2ia3o7vd3akF07acHAFpOA==" saltValue="yVW9XmDwTqEnmpSGai0KYg==" spinCount="100000" sqref="E4:H4" name="Range1_3_11"/>
  </protectedRanges>
  <conditionalFormatting sqref="F2">
    <cfRule type="top10" dxfId="1331" priority="15" rank="1"/>
  </conditionalFormatting>
  <conditionalFormatting sqref="G2">
    <cfRule type="top10" dxfId="1330" priority="16" rank="1"/>
  </conditionalFormatting>
  <conditionalFormatting sqref="H2">
    <cfRule type="top10" dxfId="1329" priority="17" rank="1"/>
  </conditionalFormatting>
  <conditionalFormatting sqref="I2">
    <cfRule type="top10" dxfId="1328" priority="18" rank="1"/>
  </conditionalFormatting>
  <conditionalFormatting sqref="J2">
    <cfRule type="top10" dxfId="1327" priority="19" rank="1"/>
  </conditionalFormatting>
  <conditionalFormatting sqref="E2">
    <cfRule type="top10" dxfId="1326" priority="20" rank="1"/>
  </conditionalFormatting>
  <conditionalFormatting sqref="F3">
    <cfRule type="top10" dxfId="1325" priority="13" rank="1"/>
  </conditionalFormatting>
  <conditionalFormatting sqref="H3">
    <cfRule type="top10" dxfId="1324" priority="11" rank="1"/>
  </conditionalFormatting>
  <conditionalFormatting sqref="G3">
    <cfRule type="top10" dxfId="1323" priority="12" rank="1"/>
  </conditionalFormatting>
  <conditionalFormatting sqref="I3">
    <cfRule type="top10" dxfId="1322" priority="10" rank="1"/>
  </conditionalFormatting>
  <conditionalFormatting sqref="J3">
    <cfRule type="top10" dxfId="1321" priority="9" rank="1"/>
  </conditionalFormatting>
  <conditionalFormatting sqref="E3">
    <cfRule type="top10" dxfId="1320" priority="14" rank="1"/>
  </conditionalFormatting>
  <conditionalFormatting sqref="F4">
    <cfRule type="top10" dxfId="1319" priority="6" rank="1"/>
  </conditionalFormatting>
  <conditionalFormatting sqref="I4">
    <cfRule type="top10" dxfId="1318" priority="3" rank="1"/>
    <cfRule type="top10" dxfId="1317" priority="8" rank="1"/>
  </conditionalFormatting>
  <conditionalFormatting sqref="E4">
    <cfRule type="top10" dxfId="1316" priority="7" rank="1"/>
  </conditionalFormatting>
  <conditionalFormatting sqref="G4">
    <cfRule type="top10" dxfId="1315" priority="5" rank="1"/>
  </conditionalFormatting>
  <conditionalFormatting sqref="H4">
    <cfRule type="top10" dxfId="1314" priority="4" rank="1"/>
  </conditionalFormatting>
  <conditionalFormatting sqref="J4">
    <cfRule type="top10" dxfId="1313" priority="2" rank="1"/>
  </conditionalFormatting>
  <conditionalFormatting sqref="E4:J4">
    <cfRule type="cellIs" dxfId="1312" priority="1" operator="greaterThanOrEqual">
      <formula>200</formula>
    </cfRule>
  </conditionalFormatting>
  <hyperlinks>
    <hyperlink ref="Q1" location="'National Rankings'!A1" display="Back to Ranking" xr:uid="{6055B604-5CEC-4C5D-A7E3-3931711221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6C92FC0-34ED-47F8-BE5E-36A47DCCEE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C9A7-F0B2-480A-8A01-5DC3DD83EB61}">
  <sheetPr codeName="Sheet11"/>
  <dimension ref="A1:Q5"/>
  <sheetViews>
    <sheetView workbookViewId="0">
      <selection activeCell="A3" sqref="A3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101</v>
      </c>
      <c r="C2" s="16">
        <v>44723</v>
      </c>
      <c r="D2" s="17" t="s">
        <v>40</v>
      </c>
      <c r="E2" s="18">
        <v>173</v>
      </c>
      <c r="F2" s="18">
        <v>164</v>
      </c>
      <c r="G2" s="18">
        <v>172</v>
      </c>
      <c r="H2" s="18">
        <v>163</v>
      </c>
      <c r="I2" s="18"/>
      <c r="J2" s="18"/>
      <c r="K2" s="19">
        <v>4</v>
      </c>
      <c r="L2" s="19">
        <v>672</v>
      </c>
      <c r="M2" s="20">
        <v>168</v>
      </c>
      <c r="N2" s="21">
        <v>8</v>
      </c>
      <c r="O2" s="22">
        <v>176</v>
      </c>
    </row>
    <row r="3" spans="1:17" x14ac:dyDescent="0.3">
      <c r="A3" s="14" t="s">
        <v>20</v>
      </c>
      <c r="B3" s="15" t="s">
        <v>101</v>
      </c>
      <c r="C3" s="16">
        <v>44751</v>
      </c>
      <c r="D3" s="17" t="s">
        <v>40</v>
      </c>
      <c r="E3" s="18">
        <v>190</v>
      </c>
      <c r="F3" s="18">
        <v>185</v>
      </c>
      <c r="G3" s="18">
        <v>175</v>
      </c>
      <c r="H3" s="18">
        <v>172</v>
      </c>
      <c r="I3" s="18"/>
      <c r="J3" s="18"/>
      <c r="K3" s="19">
        <v>4</v>
      </c>
      <c r="L3" s="19">
        <v>722</v>
      </c>
      <c r="M3" s="20">
        <v>180.5</v>
      </c>
      <c r="N3" s="21">
        <v>13</v>
      </c>
      <c r="O3" s="22">
        <v>193.5</v>
      </c>
    </row>
    <row r="5" spans="1:17" x14ac:dyDescent="0.3">
      <c r="K5" s="8">
        <f>SUM(K2:K4)</f>
        <v>8</v>
      </c>
      <c r="L5" s="8">
        <f>SUM(L2:L4)</f>
        <v>1394</v>
      </c>
      <c r="M5" s="7">
        <f>SUM(L5/K5)</f>
        <v>174.25</v>
      </c>
      <c r="N5" s="8">
        <f>SUM(N2:N4)</f>
        <v>21</v>
      </c>
      <c r="O5" s="12">
        <f>SUM(M5+N5)</f>
        <v>195.25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0_1"/>
    <protectedRange algorithmName="SHA-512" hashValue="ON39YdpmFHfN9f47KpiRvqrKx0V9+erV1CNkpWzYhW/Qyc6aT8rEyCrvauWSYGZK2ia3o7vd3akF07acHAFpOA==" saltValue="yVW9XmDwTqEnmpSGai0KYg==" spinCount="100000" sqref="D2" name="Range1_1_48_1"/>
    <protectedRange algorithmName="SHA-512" hashValue="ON39YdpmFHfN9f47KpiRvqrKx0V9+erV1CNkpWzYhW/Qyc6aT8rEyCrvauWSYGZK2ia3o7vd3akF07acHAFpOA==" saltValue="yVW9XmDwTqEnmpSGai0KYg==" spinCount="100000" sqref="E2:H2" name="Range1_3_21_1"/>
    <protectedRange sqref="B3:C3" name="Range1_11"/>
    <protectedRange sqref="D3" name="Range1_1_14"/>
    <protectedRange sqref="E3:J3" name="Range1_3_2"/>
  </protectedRanges>
  <conditionalFormatting sqref="E2:J2">
    <cfRule type="cellIs" dxfId="1311" priority="7" operator="greaterThanOrEqual">
      <formula>200</formula>
    </cfRule>
  </conditionalFormatting>
  <conditionalFormatting sqref="F2">
    <cfRule type="top10" dxfId="1310" priority="8" rank="1"/>
  </conditionalFormatting>
  <conditionalFormatting sqref="I2">
    <cfRule type="top10" dxfId="1309" priority="9" rank="1"/>
    <cfRule type="top10" dxfId="1308" priority="10" rank="1"/>
  </conditionalFormatting>
  <conditionalFormatting sqref="E2">
    <cfRule type="top10" dxfId="1307" priority="11" rank="1"/>
  </conditionalFormatting>
  <conditionalFormatting sqref="G2">
    <cfRule type="top10" dxfId="1306" priority="12" rank="1"/>
  </conditionalFormatting>
  <conditionalFormatting sqref="H2">
    <cfRule type="top10" dxfId="1305" priority="13" rank="1"/>
  </conditionalFormatting>
  <conditionalFormatting sqref="J2">
    <cfRule type="top10" dxfId="1304" priority="14" rank="1"/>
  </conditionalFormatting>
  <conditionalFormatting sqref="F3">
    <cfRule type="top10" dxfId="1303" priority="1" rank="1"/>
  </conditionalFormatting>
  <conditionalFormatting sqref="G3">
    <cfRule type="top10" dxfId="1302" priority="2" rank="1"/>
  </conditionalFormatting>
  <conditionalFormatting sqref="H3">
    <cfRule type="top10" dxfId="1301" priority="3" rank="1"/>
  </conditionalFormatting>
  <conditionalFormatting sqref="I3">
    <cfRule type="top10" dxfId="1300" priority="4" rank="1"/>
  </conditionalFormatting>
  <conditionalFormatting sqref="J3">
    <cfRule type="top10" dxfId="1299" priority="5" rank="1"/>
  </conditionalFormatting>
  <conditionalFormatting sqref="E3">
    <cfRule type="top10" dxfId="1298" priority="6" rank="1"/>
  </conditionalFormatting>
  <hyperlinks>
    <hyperlink ref="Q1" location="'National Rankings'!A1" display="Back to Ranking" xr:uid="{C14A9054-E53F-4CC2-9FC3-DD393902304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B174AE-A336-4285-A4DF-5BE1E77E0EE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F25D3-19BA-4A2D-9603-DD11DEE570A7}">
  <sheetPr codeName="Sheet101"/>
  <dimension ref="A1:Q28"/>
  <sheetViews>
    <sheetView workbookViewId="0">
      <selection activeCell="A22" sqref="A22:O2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60</v>
      </c>
      <c r="B2" s="15" t="s">
        <v>79</v>
      </c>
      <c r="C2" s="16">
        <v>44660</v>
      </c>
      <c r="D2" s="17" t="s">
        <v>68</v>
      </c>
      <c r="E2" s="18">
        <v>168</v>
      </c>
      <c r="F2" s="18">
        <v>192</v>
      </c>
      <c r="G2" s="18">
        <v>192</v>
      </c>
      <c r="H2" s="18">
        <v>193</v>
      </c>
      <c r="I2" s="18"/>
      <c r="J2" s="18"/>
      <c r="K2" s="19">
        <v>4</v>
      </c>
      <c r="L2" s="19">
        <v>745</v>
      </c>
      <c r="M2" s="20">
        <v>186.25</v>
      </c>
      <c r="N2" s="21">
        <v>13</v>
      </c>
      <c r="O2" s="22">
        <v>199.25</v>
      </c>
    </row>
    <row r="3" spans="1:17" x14ac:dyDescent="0.3">
      <c r="A3" s="14" t="s">
        <v>20</v>
      </c>
      <c r="B3" s="15" t="s">
        <v>79</v>
      </c>
      <c r="C3" s="16">
        <v>44678</v>
      </c>
      <c r="D3" s="17" t="s">
        <v>69</v>
      </c>
      <c r="E3" s="18">
        <v>196</v>
      </c>
      <c r="F3" s="18">
        <v>196</v>
      </c>
      <c r="G3" s="18">
        <v>197</v>
      </c>
      <c r="H3" s="18">
        <v>197.001</v>
      </c>
      <c r="I3" s="18"/>
      <c r="J3" s="18"/>
      <c r="K3" s="19">
        <v>4</v>
      </c>
      <c r="L3" s="19">
        <v>786.00099999999998</v>
      </c>
      <c r="M3" s="20">
        <v>196.50024999999999</v>
      </c>
      <c r="N3" s="21">
        <v>13</v>
      </c>
      <c r="O3" s="22">
        <v>209.50024999999999</v>
      </c>
    </row>
    <row r="4" spans="1:17" x14ac:dyDescent="0.3">
      <c r="A4" s="14" t="s">
        <v>20</v>
      </c>
      <c r="B4" s="15" t="s">
        <v>79</v>
      </c>
      <c r="C4" s="16">
        <v>44689</v>
      </c>
      <c r="D4" s="17" t="s">
        <v>69</v>
      </c>
      <c r="E4" s="18">
        <v>193</v>
      </c>
      <c r="F4" s="18">
        <v>194</v>
      </c>
      <c r="G4" s="18">
        <v>191</v>
      </c>
      <c r="H4" s="18">
        <v>198</v>
      </c>
      <c r="I4" s="18"/>
      <c r="J4" s="18"/>
      <c r="K4" s="19">
        <v>4</v>
      </c>
      <c r="L4" s="19">
        <v>776</v>
      </c>
      <c r="M4" s="20">
        <v>194</v>
      </c>
      <c r="N4" s="21">
        <v>11</v>
      </c>
      <c r="O4" s="22">
        <v>205</v>
      </c>
    </row>
    <row r="5" spans="1:17" x14ac:dyDescent="0.3">
      <c r="A5" s="14" t="s">
        <v>20</v>
      </c>
      <c r="B5" s="15" t="s">
        <v>79</v>
      </c>
      <c r="C5" s="16">
        <v>44695</v>
      </c>
      <c r="D5" s="17" t="s">
        <v>68</v>
      </c>
      <c r="E5" s="18">
        <v>192</v>
      </c>
      <c r="F5" s="18">
        <v>193</v>
      </c>
      <c r="G5" s="18">
        <v>194</v>
      </c>
      <c r="H5" s="18">
        <v>196</v>
      </c>
      <c r="I5" s="18"/>
      <c r="J5" s="18"/>
      <c r="K5" s="19">
        <v>4</v>
      </c>
      <c r="L5" s="19">
        <v>775</v>
      </c>
      <c r="M5" s="20">
        <v>193.75</v>
      </c>
      <c r="N5" s="21">
        <v>11</v>
      </c>
      <c r="O5" s="22">
        <v>204.75</v>
      </c>
    </row>
    <row r="6" spans="1:17" x14ac:dyDescent="0.3">
      <c r="A6" s="14" t="s">
        <v>60</v>
      </c>
      <c r="B6" s="15" t="s">
        <v>79</v>
      </c>
      <c r="C6" s="16">
        <v>44696</v>
      </c>
      <c r="D6" s="17" t="s">
        <v>71</v>
      </c>
      <c r="E6" s="18">
        <v>196</v>
      </c>
      <c r="F6" s="18">
        <v>195</v>
      </c>
      <c r="G6" s="18">
        <v>196</v>
      </c>
      <c r="H6" s="18">
        <v>193</v>
      </c>
      <c r="I6" s="18"/>
      <c r="J6" s="18"/>
      <c r="K6" s="19">
        <v>4</v>
      </c>
      <c r="L6" s="19">
        <v>780</v>
      </c>
      <c r="M6" s="20">
        <v>195</v>
      </c>
      <c r="N6" s="21">
        <v>13</v>
      </c>
      <c r="O6" s="22">
        <v>208</v>
      </c>
    </row>
    <row r="7" spans="1:17" x14ac:dyDescent="0.3">
      <c r="A7" s="48" t="s">
        <v>60</v>
      </c>
      <c r="B7" s="49" t="s">
        <v>79</v>
      </c>
      <c r="C7" s="50">
        <v>44706</v>
      </c>
      <c r="D7" s="51" t="s">
        <v>69</v>
      </c>
      <c r="E7" s="52">
        <v>191</v>
      </c>
      <c r="F7" s="52">
        <v>197</v>
      </c>
      <c r="G7" s="52">
        <v>194</v>
      </c>
      <c r="H7" s="52">
        <v>191</v>
      </c>
      <c r="I7" s="52"/>
      <c r="J7" s="52"/>
      <c r="K7" s="53">
        <v>4</v>
      </c>
      <c r="L7" s="53">
        <v>773</v>
      </c>
      <c r="M7" s="54">
        <v>193.25</v>
      </c>
      <c r="N7" s="55">
        <v>13</v>
      </c>
      <c r="O7" s="56">
        <v>206.25</v>
      </c>
    </row>
    <row r="8" spans="1:17" x14ac:dyDescent="0.3">
      <c r="A8" s="14" t="s">
        <v>60</v>
      </c>
      <c r="B8" s="15" t="s">
        <v>79</v>
      </c>
      <c r="C8" s="16">
        <v>44717</v>
      </c>
      <c r="D8" s="17" t="s">
        <v>69</v>
      </c>
      <c r="E8" s="18">
        <v>188</v>
      </c>
      <c r="F8" s="18">
        <v>190</v>
      </c>
      <c r="G8" s="18">
        <v>195</v>
      </c>
      <c r="H8" s="18">
        <v>196</v>
      </c>
      <c r="I8" s="18">
        <v>195</v>
      </c>
      <c r="J8" s="18">
        <v>196</v>
      </c>
      <c r="K8" s="19">
        <v>6</v>
      </c>
      <c r="L8" s="19">
        <v>1160</v>
      </c>
      <c r="M8" s="20">
        <v>193.33333333333334</v>
      </c>
      <c r="N8" s="21">
        <v>34</v>
      </c>
      <c r="O8" s="22">
        <v>227.33333333333334</v>
      </c>
    </row>
    <row r="9" spans="1:17" x14ac:dyDescent="0.3">
      <c r="A9" s="14" t="s">
        <v>60</v>
      </c>
      <c r="B9" s="15" t="s">
        <v>79</v>
      </c>
      <c r="C9" s="16">
        <v>44744</v>
      </c>
      <c r="D9" s="17" t="s">
        <v>68</v>
      </c>
      <c r="E9" s="18">
        <v>196</v>
      </c>
      <c r="F9" s="18">
        <v>196</v>
      </c>
      <c r="G9" s="18">
        <v>194</v>
      </c>
      <c r="H9" s="18">
        <v>193</v>
      </c>
      <c r="I9" s="18"/>
      <c r="J9" s="18"/>
      <c r="K9" s="19">
        <v>4</v>
      </c>
      <c r="L9" s="19">
        <v>779</v>
      </c>
      <c r="M9" s="20">
        <v>194.75</v>
      </c>
      <c r="N9" s="21">
        <v>13</v>
      </c>
      <c r="O9" s="22">
        <v>207.75</v>
      </c>
    </row>
    <row r="10" spans="1:17" x14ac:dyDescent="0.3">
      <c r="A10" s="14" t="s">
        <v>20</v>
      </c>
      <c r="B10" s="15" t="s">
        <v>79</v>
      </c>
      <c r="C10" s="16">
        <v>44752</v>
      </c>
      <c r="D10" s="17" t="s">
        <v>69</v>
      </c>
      <c r="E10" s="18">
        <v>194</v>
      </c>
      <c r="F10" s="18">
        <v>196</v>
      </c>
      <c r="G10" s="18">
        <v>192</v>
      </c>
      <c r="H10" s="18">
        <v>194.001</v>
      </c>
      <c r="I10" s="18"/>
      <c r="J10" s="18"/>
      <c r="K10" s="19">
        <v>4</v>
      </c>
      <c r="L10" s="19">
        <v>776.00099999999998</v>
      </c>
      <c r="M10" s="20">
        <v>194.00024999999999</v>
      </c>
      <c r="N10" s="21">
        <v>13</v>
      </c>
      <c r="O10" s="22">
        <v>207.00024999999999</v>
      </c>
    </row>
    <row r="11" spans="1:17" x14ac:dyDescent="0.3">
      <c r="A11" s="14" t="s">
        <v>20</v>
      </c>
      <c r="B11" s="15" t="s">
        <v>79</v>
      </c>
      <c r="C11" s="16">
        <v>44776</v>
      </c>
      <c r="D11" s="17" t="s">
        <v>67</v>
      </c>
      <c r="E11" s="18">
        <v>197</v>
      </c>
      <c r="F11" s="18">
        <v>196</v>
      </c>
      <c r="G11" s="18">
        <v>198</v>
      </c>
      <c r="H11" s="18">
        <v>199</v>
      </c>
      <c r="I11" s="18"/>
      <c r="J11" s="18"/>
      <c r="K11" s="19">
        <v>4</v>
      </c>
      <c r="L11" s="19">
        <v>790</v>
      </c>
      <c r="M11" s="20">
        <v>197.5</v>
      </c>
      <c r="N11" s="21">
        <v>13</v>
      </c>
      <c r="O11" s="22">
        <v>210.5</v>
      </c>
    </row>
    <row r="12" spans="1:17" x14ac:dyDescent="0.3">
      <c r="A12" s="14" t="s">
        <v>20</v>
      </c>
      <c r="B12" s="15" t="s">
        <v>79</v>
      </c>
      <c r="C12" s="16">
        <v>44769</v>
      </c>
      <c r="D12" s="17" t="s">
        <v>69</v>
      </c>
      <c r="E12" s="18">
        <v>194</v>
      </c>
      <c r="F12" s="18">
        <v>194</v>
      </c>
      <c r="G12" s="18">
        <v>198</v>
      </c>
      <c r="H12" s="18">
        <v>196</v>
      </c>
      <c r="I12" s="18"/>
      <c r="J12" s="18"/>
      <c r="K12" s="19">
        <v>4</v>
      </c>
      <c r="L12" s="19">
        <v>782</v>
      </c>
      <c r="M12" s="20">
        <v>195.5</v>
      </c>
      <c r="N12" s="21">
        <v>13</v>
      </c>
      <c r="O12" s="22">
        <v>208.5</v>
      </c>
    </row>
    <row r="13" spans="1:17" x14ac:dyDescent="0.3">
      <c r="A13" s="14" t="s">
        <v>60</v>
      </c>
      <c r="B13" s="15" t="s">
        <v>79</v>
      </c>
      <c r="C13" s="16">
        <v>44780</v>
      </c>
      <c r="D13" s="17" t="s">
        <v>69</v>
      </c>
      <c r="E13" s="18">
        <v>198</v>
      </c>
      <c r="F13" s="18">
        <v>196</v>
      </c>
      <c r="G13" s="18">
        <v>196</v>
      </c>
      <c r="H13" s="18">
        <v>197</v>
      </c>
      <c r="I13" s="18"/>
      <c r="J13" s="18"/>
      <c r="K13" s="19">
        <v>4</v>
      </c>
      <c r="L13" s="19">
        <v>787</v>
      </c>
      <c r="M13" s="20">
        <v>196.75</v>
      </c>
      <c r="N13" s="21">
        <v>5</v>
      </c>
      <c r="O13" s="22">
        <v>201.75</v>
      </c>
    </row>
    <row r="14" spans="1:17" x14ac:dyDescent="0.3">
      <c r="A14" s="14" t="s">
        <v>60</v>
      </c>
      <c r="B14" s="15" t="s">
        <v>79</v>
      </c>
      <c r="C14" s="16">
        <v>44783</v>
      </c>
      <c r="D14" s="17" t="s">
        <v>67</v>
      </c>
      <c r="E14" s="18">
        <v>198</v>
      </c>
      <c r="F14" s="18">
        <v>198</v>
      </c>
      <c r="G14" s="18">
        <v>198</v>
      </c>
      <c r="H14" s="18">
        <v>196</v>
      </c>
      <c r="I14" s="18"/>
      <c r="J14" s="18"/>
      <c r="K14" s="19">
        <v>4</v>
      </c>
      <c r="L14" s="19">
        <v>790</v>
      </c>
      <c r="M14" s="20">
        <v>197.5</v>
      </c>
      <c r="N14" s="21">
        <v>13</v>
      </c>
      <c r="O14" s="22">
        <v>210.5</v>
      </c>
    </row>
    <row r="15" spans="1:17" x14ac:dyDescent="0.3">
      <c r="A15" s="14" t="s">
        <v>60</v>
      </c>
      <c r="B15" s="15" t="s">
        <v>79</v>
      </c>
      <c r="C15" s="16">
        <v>44790</v>
      </c>
      <c r="D15" s="17" t="s">
        <v>67</v>
      </c>
      <c r="E15" s="18">
        <v>193.001</v>
      </c>
      <c r="F15" s="18">
        <v>194</v>
      </c>
      <c r="G15" s="18">
        <v>192</v>
      </c>
      <c r="H15" s="18">
        <v>193</v>
      </c>
      <c r="I15" s="18"/>
      <c r="J15" s="18"/>
      <c r="K15" s="19">
        <v>4</v>
      </c>
      <c r="L15" s="19">
        <v>772.00099999999998</v>
      </c>
      <c r="M15" s="20">
        <v>193.00024999999999</v>
      </c>
      <c r="N15" s="21">
        <v>8</v>
      </c>
      <c r="O15" s="22">
        <v>201.00024999999999</v>
      </c>
    </row>
    <row r="16" spans="1:17" x14ac:dyDescent="0.3">
      <c r="A16" s="14" t="s">
        <v>60</v>
      </c>
      <c r="B16" s="15" t="s">
        <v>79</v>
      </c>
      <c r="C16" s="16">
        <v>44779</v>
      </c>
      <c r="D16" s="17" t="s">
        <v>68</v>
      </c>
      <c r="E16" s="18">
        <v>194</v>
      </c>
      <c r="F16" s="18">
        <v>194</v>
      </c>
      <c r="G16" s="18">
        <v>195</v>
      </c>
      <c r="H16" s="18">
        <v>196</v>
      </c>
      <c r="I16" s="18"/>
      <c r="J16" s="18"/>
      <c r="K16" s="19">
        <v>4</v>
      </c>
      <c r="L16" s="19">
        <v>779</v>
      </c>
      <c r="M16" s="20">
        <v>194.75</v>
      </c>
      <c r="N16" s="21">
        <v>13</v>
      </c>
      <c r="O16" s="22">
        <v>207.75</v>
      </c>
    </row>
    <row r="17" spans="1:15" x14ac:dyDescent="0.3">
      <c r="A17" s="14" t="s">
        <v>60</v>
      </c>
      <c r="B17" s="96" t="s">
        <v>79</v>
      </c>
      <c r="C17" s="16">
        <v>44794</v>
      </c>
      <c r="D17" s="17" t="s">
        <v>71</v>
      </c>
      <c r="E17" s="18">
        <v>199</v>
      </c>
      <c r="F17" s="18">
        <v>199</v>
      </c>
      <c r="G17" s="18">
        <v>193</v>
      </c>
      <c r="H17" s="18">
        <v>197</v>
      </c>
      <c r="I17" s="18"/>
      <c r="J17" s="18"/>
      <c r="K17" s="19">
        <v>4</v>
      </c>
      <c r="L17" s="19">
        <v>788</v>
      </c>
      <c r="M17" s="20">
        <v>197</v>
      </c>
      <c r="N17" s="21">
        <v>11</v>
      </c>
      <c r="O17" s="22">
        <v>208</v>
      </c>
    </row>
    <row r="18" spans="1:15" x14ac:dyDescent="0.3">
      <c r="A18" s="14" t="s">
        <v>60</v>
      </c>
      <c r="B18" s="96" t="s">
        <v>79</v>
      </c>
      <c r="C18" s="16">
        <v>44793</v>
      </c>
      <c r="D18" s="17" t="s">
        <v>67</v>
      </c>
      <c r="E18" s="18">
        <v>195.001</v>
      </c>
      <c r="F18" s="18">
        <v>196</v>
      </c>
      <c r="G18" s="18">
        <v>196</v>
      </c>
      <c r="H18" s="18">
        <v>195.001</v>
      </c>
      <c r="I18" s="18">
        <v>197</v>
      </c>
      <c r="J18" s="18">
        <v>198.001</v>
      </c>
      <c r="K18" s="19">
        <v>6</v>
      </c>
      <c r="L18" s="19">
        <v>1177.0029999999999</v>
      </c>
      <c r="M18" s="20">
        <v>196.16716666666665</v>
      </c>
      <c r="N18" s="21">
        <v>30</v>
      </c>
      <c r="O18" s="22">
        <v>226.16716666666665</v>
      </c>
    </row>
    <row r="19" spans="1:15" x14ac:dyDescent="0.3">
      <c r="A19" s="14" t="s">
        <v>20</v>
      </c>
      <c r="B19" s="15" t="s">
        <v>79</v>
      </c>
      <c r="C19" s="16">
        <v>44807</v>
      </c>
      <c r="D19" s="17" t="s">
        <v>156</v>
      </c>
      <c r="E19" s="18">
        <v>198.001</v>
      </c>
      <c r="F19" s="18">
        <v>197</v>
      </c>
      <c r="G19" s="18">
        <v>197</v>
      </c>
      <c r="H19" s="18">
        <v>197</v>
      </c>
      <c r="I19" s="18">
        <v>199</v>
      </c>
      <c r="J19" s="18">
        <v>196</v>
      </c>
      <c r="K19" s="19">
        <v>6</v>
      </c>
      <c r="L19" s="19">
        <v>1184.001</v>
      </c>
      <c r="M19" s="20">
        <v>197.33349999999999</v>
      </c>
      <c r="N19" s="21">
        <v>22</v>
      </c>
      <c r="O19" s="22">
        <v>219.33349999999999</v>
      </c>
    </row>
    <row r="20" spans="1:15" x14ac:dyDescent="0.3">
      <c r="A20" s="14" t="s">
        <v>60</v>
      </c>
      <c r="B20" s="15" t="s">
        <v>79</v>
      </c>
      <c r="C20" s="16">
        <v>44797</v>
      </c>
      <c r="D20" s="17" t="s">
        <v>69</v>
      </c>
      <c r="E20" s="18">
        <v>194</v>
      </c>
      <c r="F20" s="18">
        <v>195</v>
      </c>
      <c r="G20" s="18">
        <v>197</v>
      </c>
      <c r="H20" s="18">
        <v>197</v>
      </c>
      <c r="I20" s="18"/>
      <c r="J20" s="18"/>
      <c r="K20" s="19">
        <v>4</v>
      </c>
      <c r="L20" s="19">
        <v>783</v>
      </c>
      <c r="M20" s="20">
        <v>195.75</v>
      </c>
      <c r="N20" s="21">
        <v>13</v>
      </c>
      <c r="O20" s="22">
        <v>208.75</v>
      </c>
    </row>
    <row r="21" spans="1:15" x14ac:dyDescent="0.3">
      <c r="A21" s="14" t="s">
        <v>60</v>
      </c>
      <c r="B21" s="15" t="s">
        <v>79</v>
      </c>
      <c r="C21" s="16">
        <v>44811</v>
      </c>
      <c r="D21" s="17" t="s">
        <v>67</v>
      </c>
      <c r="E21" s="18">
        <v>195</v>
      </c>
      <c r="F21" s="18">
        <v>196</v>
      </c>
      <c r="G21" s="18">
        <v>198</v>
      </c>
      <c r="H21" s="18">
        <v>196</v>
      </c>
      <c r="I21" s="18"/>
      <c r="J21" s="18"/>
      <c r="K21" s="19">
        <v>4</v>
      </c>
      <c r="L21" s="19">
        <v>785</v>
      </c>
      <c r="M21" s="20">
        <v>196.25</v>
      </c>
      <c r="N21" s="21">
        <v>5</v>
      </c>
      <c r="O21" s="22">
        <v>201.25</v>
      </c>
    </row>
    <row r="22" spans="1:15" x14ac:dyDescent="0.3">
      <c r="A22" s="14" t="s">
        <v>60</v>
      </c>
      <c r="B22" s="15" t="s">
        <v>79</v>
      </c>
      <c r="C22" s="16">
        <v>44825</v>
      </c>
      <c r="D22" s="17" t="s">
        <v>67</v>
      </c>
      <c r="E22" s="18">
        <v>197</v>
      </c>
      <c r="F22" s="18">
        <v>197</v>
      </c>
      <c r="G22" s="18">
        <v>196</v>
      </c>
      <c r="H22" s="18">
        <v>198</v>
      </c>
      <c r="I22" s="18"/>
      <c r="J22" s="18"/>
      <c r="K22" s="19">
        <v>4</v>
      </c>
      <c r="L22" s="19">
        <v>788</v>
      </c>
      <c r="M22" s="20">
        <v>197</v>
      </c>
      <c r="N22" s="21">
        <v>13</v>
      </c>
      <c r="O22" s="22">
        <v>210</v>
      </c>
    </row>
    <row r="23" spans="1:15" x14ac:dyDescent="0.3">
      <c r="A23" s="14" t="s">
        <v>60</v>
      </c>
      <c r="B23" s="15" t="s">
        <v>79</v>
      </c>
      <c r="C23" s="16">
        <v>44822</v>
      </c>
      <c r="D23" s="17" t="s">
        <v>71</v>
      </c>
      <c r="E23" s="18">
        <v>190</v>
      </c>
      <c r="F23" s="18">
        <v>194</v>
      </c>
      <c r="G23" s="18">
        <v>196</v>
      </c>
      <c r="H23" s="18">
        <v>193</v>
      </c>
      <c r="I23" s="18"/>
      <c r="J23" s="18"/>
      <c r="K23" s="19">
        <v>4</v>
      </c>
      <c r="L23" s="19">
        <v>773</v>
      </c>
      <c r="M23" s="20">
        <v>193.25</v>
      </c>
      <c r="N23" s="21">
        <v>9</v>
      </c>
      <c r="O23" s="22">
        <v>202.25</v>
      </c>
    </row>
    <row r="24" spans="1:15" x14ac:dyDescent="0.3">
      <c r="A24" s="14" t="s">
        <v>60</v>
      </c>
      <c r="B24" s="15" t="s">
        <v>79</v>
      </c>
      <c r="C24" s="16">
        <v>44818</v>
      </c>
      <c r="D24" s="17" t="s">
        <v>67</v>
      </c>
      <c r="E24" s="18">
        <v>196</v>
      </c>
      <c r="F24" s="18">
        <v>197</v>
      </c>
      <c r="G24" s="18">
        <v>195</v>
      </c>
      <c r="H24" s="18">
        <v>197</v>
      </c>
      <c r="I24" s="18"/>
      <c r="J24" s="18"/>
      <c r="K24" s="19">
        <v>4</v>
      </c>
      <c r="L24" s="19">
        <v>785</v>
      </c>
      <c r="M24" s="20">
        <v>196.25</v>
      </c>
      <c r="N24" s="21">
        <v>5</v>
      </c>
      <c r="O24" s="22">
        <v>201.25</v>
      </c>
    </row>
    <row r="25" spans="1:15" x14ac:dyDescent="0.3">
      <c r="A25" s="14" t="s">
        <v>60</v>
      </c>
      <c r="B25" s="15" t="s">
        <v>79</v>
      </c>
      <c r="C25" s="16">
        <v>44815</v>
      </c>
      <c r="D25" s="17" t="s">
        <v>69</v>
      </c>
      <c r="E25" s="18">
        <v>192</v>
      </c>
      <c r="F25" s="18">
        <v>195</v>
      </c>
      <c r="G25" s="18">
        <v>188</v>
      </c>
      <c r="H25" s="18">
        <v>196</v>
      </c>
      <c r="I25" s="18">
        <v>197</v>
      </c>
      <c r="J25" s="18">
        <v>196</v>
      </c>
      <c r="K25" s="19">
        <v>6</v>
      </c>
      <c r="L25" s="19">
        <v>1164</v>
      </c>
      <c r="M25" s="20">
        <v>194</v>
      </c>
      <c r="N25" s="21">
        <v>26</v>
      </c>
      <c r="O25" s="22">
        <v>220</v>
      </c>
    </row>
    <row r="26" spans="1:15" x14ac:dyDescent="0.3">
      <c r="A26" s="14" t="s">
        <v>60</v>
      </c>
      <c r="B26" s="15" t="s">
        <v>79</v>
      </c>
      <c r="C26" s="16">
        <v>44828</v>
      </c>
      <c r="D26" s="17" t="s">
        <v>68</v>
      </c>
      <c r="E26" s="18">
        <v>197</v>
      </c>
      <c r="F26" s="18">
        <v>193</v>
      </c>
      <c r="G26" s="18">
        <v>196</v>
      </c>
      <c r="H26" s="18">
        <v>196</v>
      </c>
      <c r="I26" s="18">
        <v>197</v>
      </c>
      <c r="J26" s="18">
        <v>193</v>
      </c>
      <c r="K26" s="19">
        <v>6</v>
      </c>
      <c r="L26" s="19">
        <v>1172</v>
      </c>
      <c r="M26" s="20">
        <v>195.33333333333334</v>
      </c>
      <c r="N26" s="21">
        <v>10</v>
      </c>
      <c r="O26" s="22">
        <v>205.33333333333334</v>
      </c>
    </row>
    <row r="28" spans="1:15" x14ac:dyDescent="0.3">
      <c r="K28" s="8">
        <f>SUM(K2:K27)</f>
        <v>110</v>
      </c>
      <c r="L28" s="8">
        <f>SUM(L2:L27)</f>
        <v>21449.007000000001</v>
      </c>
      <c r="M28" s="7">
        <f>SUM(L28/K28)</f>
        <v>194.99097272727275</v>
      </c>
      <c r="N28" s="8">
        <f>SUM(N2:N27)</f>
        <v>343</v>
      </c>
      <c r="O28" s="12">
        <f>SUM(M28+N28)</f>
        <v>537.99097272727272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18_1"/>
    <protectedRange algorithmName="SHA-512" hashValue="ON39YdpmFHfN9f47KpiRvqrKx0V9+erV1CNkpWzYhW/Qyc6aT8rEyCrvauWSYGZK2ia3o7vd3akF07acHAFpOA==" saltValue="yVW9XmDwTqEnmpSGai0KYg==" spinCount="100000" sqref="D2" name="Range1_1_13_1"/>
    <protectedRange algorithmName="SHA-512" hashValue="ON39YdpmFHfN9f47KpiRvqrKx0V9+erV1CNkpWzYhW/Qyc6aT8rEyCrvauWSYGZK2ia3o7vd3akF07acHAFpOA==" saltValue="yVW9XmDwTqEnmpSGai0KYg==" spinCount="100000" sqref="B3:C5 I3:J5" name="Range1_24"/>
    <protectedRange algorithmName="SHA-512" hashValue="ON39YdpmFHfN9f47KpiRvqrKx0V9+erV1CNkpWzYhW/Qyc6aT8rEyCrvauWSYGZK2ia3o7vd3akF07acHAFpOA==" saltValue="yVW9XmDwTqEnmpSGai0KYg==" spinCount="100000" sqref="D3:D5" name="Range1_1_21"/>
    <protectedRange algorithmName="SHA-512" hashValue="ON39YdpmFHfN9f47KpiRvqrKx0V9+erV1CNkpWzYhW/Qyc6aT8rEyCrvauWSYGZK2ia3o7vd3akF07acHAFpOA==" saltValue="yVW9XmDwTqEnmpSGai0KYg==" spinCount="100000" sqref="E3:H5" name="Range1_3_9"/>
    <protectedRange algorithmName="SHA-512" hashValue="ON39YdpmFHfN9f47KpiRvqrKx0V9+erV1CNkpWzYhW/Qyc6aT8rEyCrvauWSYGZK2ia3o7vd3akF07acHAFpOA==" saltValue="yVW9XmDwTqEnmpSGai0KYg==" spinCount="100000" sqref="E6:J6 B6:C6" name="Range1_27"/>
    <protectedRange algorithmName="SHA-512" hashValue="ON39YdpmFHfN9f47KpiRvqrKx0V9+erV1CNkpWzYhW/Qyc6aT8rEyCrvauWSYGZK2ia3o7vd3akF07acHAFpOA==" saltValue="yVW9XmDwTqEnmpSGai0KYg==" spinCount="100000" sqref="D6" name="Range1_1_27"/>
    <protectedRange algorithmName="SHA-512" hashValue="ON39YdpmFHfN9f47KpiRvqrKx0V9+erV1CNkpWzYhW/Qyc6aT8rEyCrvauWSYGZK2ia3o7vd3akF07acHAFpOA==" saltValue="yVW9XmDwTqEnmpSGai0KYg==" spinCount="100000" sqref="I7:J8 B7:C8" name="Range1_42"/>
    <protectedRange algorithmName="SHA-512" hashValue="ON39YdpmFHfN9f47KpiRvqrKx0V9+erV1CNkpWzYhW/Qyc6aT8rEyCrvauWSYGZK2ia3o7vd3akF07acHAFpOA==" saltValue="yVW9XmDwTqEnmpSGai0KYg==" spinCount="100000" sqref="D7:D8" name="Range1_1_42"/>
    <protectedRange algorithmName="SHA-512" hashValue="ON39YdpmFHfN9f47KpiRvqrKx0V9+erV1CNkpWzYhW/Qyc6aT8rEyCrvauWSYGZK2ia3o7vd3akF07acHAFpOA==" saltValue="yVW9XmDwTqEnmpSGai0KYg==" spinCount="100000" sqref="E7:H8" name="Range1_3_17"/>
    <protectedRange algorithmName="SHA-512" hashValue="ON39YdpmFHfN9f47KpiRvqrKx0V9+erV1CNkpWzYhW/Qyc6aT8rEyCrvauWSYGZK2ia3o7vd3akF07acHAFpOA==" saltValue="yVW9XmDwTqEnmpSGai0KYg==" spinCount="100000" sqref="B9:C9 E9:J9" name="Range1_39"/>
    <protectedRange algorithmName="SHA-512" hashValue="ON39YdpmFHfN9f47KpiRvqrKx0V9+erV1CNkpWzYhW/Qyc6aT8rEyCrvauWSYGZK2ia3o7vd3akF07acHAFpOA==" saltValue="yVW9XmDwTqEnmpSGai0KYg==" spinCount="100000" sqref="D9" name="Range1_1_39"/>
    <protectedRange algorithmName="SHA-512" hashValue="ON39YdpmFHfN9f47KpiRvqrKx0V9+erV1CNkpWzYhW/Qyc6aT8rEyCrvauWSYGZK2ia3o7vd3akF07acHAFpOA==" saltValue="yVW9XmDwTqEnmpSGai0KYg==" spinCount="100000" sqref="E10:J10" name="Range1_9"/>
    <protectedRange algorithmName="SHA-512" hashValue="ON39YdpmFHfN9f47KpiRvqrKx0V9+erV1CNkpWzYhW/Qyc6aT8rEyCrvauWSYGZK2ia3o7vd3akF07acHAFpOA==" saltValue="yVW9XmDwTqEnmpSGai0KYg==" spinCount="100000" sqref="B10:C10" name="Range1_1_2_4_1"/>
    <protectedRange algorithmName="SHA-512" hashValue="ON39YdpmFHfN9f47KpiRvqrKx0V9+erV1CNkpWzYhW/Qyc6aT8rEyCrvauWSYGZK2ia3o7vd3akF07acHAFpOA==" saltValue="yVW9XmDwTqEnmpSGai0KYg==" spinCount="100000" sqref="D10" name="Range1_1_1_2_3"/>
    <protectedRange algorithmName="SHA-512" hashValue="ON39YdpmFHfN9f47KpiRvqrKx0V9+erV1CNkpWzYhW/Qyc6aT8rEyCrvauWSYGZK2ia3o7vd3akF07acHAFpOA==" saltValue="yVW9XmDwTqEnmpSGai0KYg==" spinCount="100000" sqref="B11:C11 E11:J11" name="Range1_2_2_2"/>
    <protectedRange algorithmName="SHA-512" hashValue="ON39YdpmFHfN9f47KpiRvqrKx0V9+erV1CNkpWzYhW/Qyc6aT8rEyCrvauWSYGZK2ia3o7vd3akF07acHAFpOA==" saltValue="yVW9XmDwTqEnmpSGai0KYg==" spinCount="100000" sqref="D11" name="Range1_1_1_3_2"/>
    <protectedRange algorithmName="SHA-512" hashValue="ON39YdpmFHfN9f47KpiRvqrKx0V9+erV1CNkpWzYhW/Qyc6aT8rEyCrvauWSYGZK2ia3o7vd3akF07acHAFpOA==" saltValue="yVW9XmDwTqEnmpSGai0KYg==" spinCount="100000" sqref="E12:J12 B12:C12" name="Range1_4_2_2"/>
    <protectedRange algorithmName="SHA-512" hashValue="ON39YdpmFHfN9f47KpiRvqrKx0V9+erV1CNkpWzYhW/Qyc6aT8rEyCrvauWSYGZK2ia3o7vd3akF07acHAFpOA==" saltValue="yVW9XmDwTqEnmpSGai0KYg==" spinCount="100000" sqref="D12" name="Range1_1_2_2_2"/>
    <protectedRange algorithmName="SHA-512" hashValue="ON39YdpmFHfN9f47KpiRvqrKx0V9+erV1CNkpWzYhW/Qyc6aT8rEyCrvauWSYGZK2ia3o7vd3akF07acHAFpOA==" saltValue="yVW9XmDwTqEnmpSGai0KYg==" spinCount="100000" sqref="B13:C15 E13:J15" name="Range1_26"/>
    <protectedRange algorithmName="SHA-512" hashValue="ON39YdpmFHfN9f47KpiRvqrKx0V9+erV1CNkpWzYhW/Qyc6aT8rEyCrvauWSYGZK2ia3o7vd3akF07acHAFpOA==" saltValue="yVW9XmDwTqEnmpSGai0KYg==" spinCount="100000" sqref="D13:D15" name="Range1_1_17"/>
    <protectedRange algorithmName="SHA-512" hashValue="ON39YdpmFHfN9f47KpiRvqrKx0V9+erV1CNkpWzYhW/Qyc6aT8rEyCrvauWSYGZK2ia3o7vd3akF07acHAFpOA==" saltValue="yVW9XmDwTqEnmpSGai0KYg==" spinCount="100000" sqref="E16:J16 B16:C16" name="Range1_27_1"/>
    <protectedRange algorithmName="SHA-512" hashValue="ON39YdpmFHfN9f47KpiRvqrKx0V9+erV1CNkpWzYhW/Qyc6aT8rEyCrvauWSYGZK2ia3o7vd3akF07acHAFpOA==" saltValue="yVW9XmDwTqEnmpSGai0KYg==" spinCount="100000" sqref="D16" name="Range1_1_18"/>
    <protectedRange algorithmName="SHA-512" hashValue="ON39YdpmFHfN9f47KpiRvqrKx0V9+erV1CNkpWzYhW/Qyc6aT8rEyCrvauWSYGZK2ia3o7vd3akF07acHAFpOA==" saltValue="yVW9XmDwTqEnmpSGai0KYg==" spinCount="100000" sqref="E19:J21 B19:C21" name="Range1_14"/>
    <protectedRange algorithmName="SHA-512" hashValue="ON39YdpmFHfN9f47KpiRvqrKx0V9+erV1CNkpWzYhW/Qyc6aT8rEyCrvauWSYGZK2ia3o7vd3akF07acHAFpOA==" saltValue="yVW9XmDwTqEnmpSGai0KYg==" spinCount="100000" sqref="D19:D21" name="Range1_1_21_1"/>
    <protectedRange algorithmName="SHA-512" hashValue="ON39YdpmFHfN9f47KpiRvqrKx0V9+erV1CNkpWzYhW/Qyc6aT8rEyCrvauWSYGZK2ia3o7vd3akF07acHAFpOA==" saltValue="yVW9XmDwTqEnmpSGai0KYg==" spinCount="100000" sqref="B22:C22 I22:J22" name="Range1_43"/>
    <protectedRange algorithmName="SHA-512" hashValue="ON39YdpmFHfN9f47KpiRvqrKx0V9+erV1CNkpWzYhW/Qyc6aT8rEyCrvauWSYGZK2ia3o7vd3akF07acHAFpOA==" saltValue="yVW9XmDwTqEnmpSGai0KYg==" spinCount="100000" sqref="D22" name="Range1_1_32"/>
    <protectedRange algorithmName="SHA-512" hashValue="ON39YdpmFHfN9f47KpiRvqrKx0V9+erV1CNkpWzYhW/Qyc6aT8rEyCrvauWSYGZK2ia3o7vd3akF07acHAFpOA==" saltValue="yVW9XmDwTqEnmpSGai0KYg==" spinCount="100000" sqref="E22:H22" name="Range1_3_11"/>
    <protectedRange algorithmName="SHA-512" hashValue="ON39YdpmFHfN9f47KpiRvqrKx0V9+erV1CNkpWzYhW/Qyc6aT8rEyCrvauWSYGZK2ia3o7vd3akF07acHAFpOA==" saltValue="yVW9XmDwTqEnmpSGai0KYg==" spinCount="100000" sqref="E23:J24 B23:C24" name="Range1_46"/>
    <protectedRange algorithmName="SHA-512" hashValue="ON39YdpmFHfN9f47KpiRvqrKx0V9+erV1CNkpWzYhW/Qyc6aT8rEyCrvauWSYGZK2ia3o7vd3akF07acHAFpOA==" saltValue="yVW9XmDwTqEnmpSGai0KYg==" spinCount="100000" sqref="D23:D24" name="Range1_1_33"/>
    <protectedRange algorithmName="SHA-512" hashValue="ON39YdpmFHfN9f47KpiRvqrKx0V9+erV1CNkpWzYhW/Qyc6aT8rEyCrvauWSYGZK2ia3o7vd3akF07acHAFpOA==" saltValue="yVW9XmDwTqEnmpSGai0KYg==" spinCount="100000" sqref="E25:J25" name="Range1_50"/>
    <protectedRange algorithmName="SHA-512" hashValue="ON39YdpmFHfN9f47KpiRvqrKx0V9+erV1CNkpWzYhW/Qyc6aT8rEyCrvauWSYGZK2ia3o7vd3akF07acHAFpOA==" saltValue="yVW9XmDwTqEnmpSGai0KYg==" spinCount="100000" sqref="B25:C25" name="Range1_1_2_11"/>
    <protectedRange algorithmName="SHA-512" hashValue="ON39YdpmFHfN9f47KpiRvqrKx0V9+erV1CNkpWzYhW/Qyc6aT8rEyCrvauWSYGZK2ia3o7vd3akF07acHAFpOA==" saltValue="yVW9XmDwTqEnmpSGai0KYg==" spinCount="100000" sqref="D25" name="Range1_1_1_2_11"/>
    <protectedRange algorithmName="SHA-512" hashValue="ON39YdpmFHfN9f47KpiRvqrKx0V9+erV1CNkpWzYhW/Qyc6aT8rEyCrvauWSYGZK2ia3o7vd3akF07acHAFpOA==" saltValue="yVW9XmDwTqEnmpSGai0KYg==" spinCount="100000" sqref="B26:C26 I26:J26" name="Range1_47"/>
    <protectedRange algorithmName="SHA-512" hashValue="ON39YdpmFHfN9f47KpiRvqrKx0V9+erV1CNkpWzYhW/Qyc6aT8rEyCrvauWSYGZK2ia3o7vd3akF07acHAFpOA==" saltValue="yVW9XmDwTqEnmpSGai0KYg==" spinCount="100000" sqref="D26" name="Range1_1_34"/>
    <protectedRange algorithmName="SHA-512" hashValue="ON39YdpmFHfN9f47KpiRvqrKx0V9+erV1CNkpWzYhW/Qyc6aT8rEyCrvauWSYGZK2ia3o7vd3akF07acHAFpOA==" saltValue="yVW9XmDwTqEnmpSGai0KYg==" spinCount="100000" sqref="E26:H26" name="Range1_3_12"/>
  </protectedRanges>
  <conditionalFormatting sqref="F2">
    <cfRule type="top10" dxfId="1297" priority="106" rank="1"/>
  </conditionalFormatting>
  <conditionalFormatting sqref="G2">
    <cfRule type="top10" dxfId="1296" priority="107" rank="1"/>
  </conditionalFormatting>
  <conditionalFormatting sqref="H2">
    <cfRule type="top10" dxfId="1295" priority="108" rank="1"/>
  </conditionalFormatting>
  <conditionalFormatting sqref="I2">
    <cfRule type="top10" dxfId="1294" priority="109" rank="1"/>
  </conditionalFormatting>
  <conditionalFormatting sqref="J2">
    <cfRule type="top10" dxfId="1293" priority="110" rank="1"/>
  </conditionalFormatting>
  <conditionalFormatting sqref="E2">
    <cfRule type="top10" dxfId="1292" priority="111" rank="1"/>
  </conditionalFormatting>
  <conditionalFormatting sqref="E2:J2">
    <cfRule type="cellIs" dxfId="1291" priority="105" operator="equal">
      <formula>200</formula>
    </cfRule>
  </conditionalFormatting>
  <conditionalFormatting sqref="F3:F5">
    <cfRule type="top10" dxfId="1290" priority="102" rank="1"/>
  </conditionalFormatting>
  <conditionalFormatting sqref="I3:I5">
    <cfRule type="top10" dxfId="1289" priority="99" rank="1"/>
    <cfRule type="top10" dxfId="1288" priority="104" rank="1"/>
  </conditionalFormatting>
  <conditionalFormatting sqref="E3:E5">
    <cfRule type="top10" dxfId="1287" priority="103" rank="1"/>
  </conditionalFormatting>
  <conditionalFormatting sqref="G3:G5">
    <cfRule type="top10" dxfId="1286" priority="101" rank="1"/>
  </conditionalFormatting>
  <conditionalFormatting sqref="H3:H5">
    <cfRule type="top10" dxfId="1285" priority="100" rank="1"/>
  </conditionalFormatting>
  <conditionalFormatting sqref="J3:J5">
    <cfRule type="top10" dxfId="1284" priority="98" rank="1"/>
  </conditionalFormatting>
  <conditionalFormatting sqref="E3:J5">
    <cfRule type="cellIs" dxfId="1283" priority="97" operator="greaterThanOrEqual">
      <formula>200</formula>
    </cfRule>
  </conditionalFormatting>
  <conditionalFormatting sqref="E6:J6">
    <cfRule type="cellIs" dxfId="1282" priority="96" operator="equal">
      <formula>200</formula>
    </cfRule>
  </conditionalFormatting>
  <conditionalFormatting sqref="F6">
    <cfRule type="top10" dxfId="1281" priority="90" rank="1"/>
  </conditionalFormatting>
  <conditionalFormatting sqref="G6">
    <cfRule type="top10" dxfId="1280" priority="91" rank="1"/>
  </conditionalFormatting>
  <conditionalFormatting sqref="H6">
    <cfRule type="top10" dxfId="1279" priority="92" rank="1"/>
  </conditionalFormatting>
  <conditionalFormatting sqref="I6">
    <cfRule type="top10" dxfId="1278" priority="93" rank="1"/>
  </conditionalFormatting>
  <conditionalFormatting sqref="J6">
    <cfRule type="top10" dxfId="1277" priority="94" rank="1"/>
  </conditionalFormatting>
  <conditionalFormatting sqref="E6">
    <cfRule type="top10" dxfId="1276" priority="95" rank="1"/>
  </conditionalFormatting>
  <conditionalFormatting sqref="F7:F8">
    <cfRule type="top10" dxfId="1275" priority="84" rank="1"/>
  </conditionalFormatting>
  <conditionalFormatting sqref="G7:G8">
    <cfRule type="top10" dxfId="1274" priority="85" rank="1"/>
  </conditionalFormatting>
  <conditionalFormatting sqref="H7:H8">
    <cfRule type="top10" dxfId="1273" priority="86" rank="1"/>
  </conditionalFormatting>
  <conditionalFormatting sqref="I7:I8">
    <cfRule type="top10" dxfId="1272" priority="87" rank="1"/>
  </conditionalFormatting>
  <conditionalFormatting sqref="J7:J8">
    <cfRule type="top10" dxfId="1271" priority="88" rank="1"/>
  </conditionalFormatting>
  <conditionalFormatting sqref="E7:E8">
    <cfRule type="top10" dxfId="1270" priority="89" rank="1"/>
  </conditionalFormatting>
  <conditionalFormatting sqref="E9:J9">
    <cfRule type="cellIs" dxfId="1269" priority="83" operator="equal">
      <formula>200</formula>
    </cfRule>
  </conditionalFormatting>
  <conditionalFormatting sqref="F9">
    <cfRule type="top10" dxfId="1268" priority="77" rank="1"/>
  </conditionalFormatting>
  <conditionalFormatting sqref="G9">
    <cfRule type="top10" dxfId="1267" priority="78" rank="1"/>
  </conditionalFormatting>
  <conditionalFormatting sqref="H9">
    <cfRule type="top10" dxfId="1266" priority="79" rank="1"/>
  </conditionalFormatting>
  <conditionalFormatting sqref="I9">
    <cfRule type="top10" dxfId="1265" priority="80" rank="1"/>
  </conditionalFormatting>
  <conditionalFormatting sqref="J9">
    <cfRule type="top10" dxfId="1264" priority="81" rank="1"/>
  </conditionalFormatting>
  <conditionalFormatting sqref="E9">
    <cfRule type="top10" dxfId="1263" priority="82" rank="1"/>
  </conditionalFormatting>
  <conditionalFormatting sqref="F10">
    <cfRule type="top10" dxfId="1262" priority="71" rank="1"/>
  </conditionalFormatting>
  <conditionalFormatting sqref="G10">
    <cfRule type="top10" dxfId="1261" priority="72" rank="1"/>
  </conditionalFormatting>
  <conditionalFormatting sqref="H10">
    <cfRule type="top10" dxfId="1260" priority="73" rank="1"/>
  </conditionalFormatting>
  <conditionalFormatting sqref="I10">
    <cfRule type="top10" dxfId="1259" priority="74" rank="1"/>
  </conditionalFormatting>
  <conditionalFormatting sqref="J10">
    <cfRule type="top10" dxfId="1258" priority="75" rank="1"/>
  </conditionalFormatting>
  <conditionalFormatting sqref="E10">
    <cfRule type="top10" dxfId="1257" priority="76" rank="1"/>
  </conditionalFormatting>
  <conditionalFormatting sqref="E10:J10">
    <cfRule type="cellIs" dxfId="1256" priority="70" operator="equal">
      <formula>200</formula>
    </cfRule>
  </conditionalFormatting>
  <conditionalFormatting sqref="E12">
    <cfRule type="top10" dxfId="1255" priority="63" rank="1"/>
  </conditionalFormatting>
  <conditionalFormatting sqref="F12">
    <cfRule type="top10" dxfId="1254" priority="62" rank="1"/>
  </conditionalFormatting>
  <conditionalFormatting sqref="G12">
    <cfRule type="top10" dxfId="1253" priority="61" rank="1"/>
  </conditionalFormatting>
  <conditionalFormatting sqref="H12">
    <cfRule type="top10" dxfId="1252" priority="60" rank="1"/>
  </conditionalFormatting>
  <conditionalFormatting sqref="I12">
    <cfRule type="top10" dxfId="1251" priority="59" rank="1"/>
  </conditionalFormatting>
  <conditionalFormatting sqref="J12">
    <cfRule type="top10" dxfId="1250" priority="58" rank="1"/>
  </conditionalFormatting>
  <conditionalFormatting sqref="J11">
    <cfRule type="top10" dxfId="1249" priority="64" rank="1"/>
  </conditionalFormatting>
  <conditionalFormatting sqref="I11">
    <cfRule type="top10" dxfId="1248" priority="65" rank="1"/>
  </conditionalFormatting>
  <conditionalFormatting sqref="H11">
    <cfRule type="top10" dxfId="1247" priority="66" rank="1"/>
  </conditionalFormatting>
  <conditionalFormatting sqref="G11">
    <cfRule type="top10" dxfId="1246" priority="67" rank="1"/>
  </conditionalFormatting>
  <conditionalFormatting sqref="F11">
    <cfRule type="top10" dxfId="1245" priority="68" rank="1"/>
  </conditionalFormatting>
  <conditionalFormatting sqref="E11">
    <cfRule type="top10" dxfId="1244" priority="69" rank="1"/>
  </conditionalFormatting>
  <conditionalFormatting sqref="I13:I15">
    <cfRule type="top10" dxfId="1243" priority="52" rank="1"/>
  </conditionalFormatting>
  <conditionalFormatting sqref="H13:H15">
    <cfRule type="top10" dxfId="1242" priority="53" rank="1"/>
  </conditionalFormatting>
  <conditionalFormatting sqref="G13:G15">
    <cfRule type="top10" dxfId="1241" priority="54" rank="1"/>
  </conditionalFormatting>
  <conditionalFormatting sqref="F13:F15">
    <cfRule type="top10" dxfId="1240" priority="55" rank="1"/>
  </conditionalFormatting>
  <conditionalFormatting sqref="E13:E15">
    <cfRule type="top10" dxfId="1239" priority="56" rank="1"/>
  </conditionalFormatting>
  <conditionalFormatting sqref="J13:J15">
    <cfRule type="top10" dxfId="1238" priority="57" rank="1"/>
  </conditionalFormatting>
  <conditionalFormatting sqref="E13:J16">
    <cfRule type="cellIs" dxfId="1237" priority="51" operator="equal">
      <formula>200</formula>
    </cfRule>
  </conditionalFormatting>
  <conditionalFormatting sqref="F16">
    <cfRule type="top10" dxfId="1236" priority="45" rank="1"/>
  </conditionalFormatting>
  <conditionalFormatting sqref="G16">
    <cfRule type="top10" dxfId="1235" priority="46" rank="1"/>
  </conditionalFormatting>
  <conditionalFormatting sqref="H16">
    <cfRule type="top10" dxfId="1234" priority="47" rank="1"/>
  </conditionalFormatting>
  <conditionalFormatting sqref="I16">
    <cfRule type="top10" dxfId="1233" priority="48" rank="1"/>
  </conditionalFormatting>
  <conditionalFormatting sqref="J16">
    <cfRule type="top10" dxfId="1232" priority="49" rank="1"/>
  </conditionalFormatting>
  <conditionalFormatting sqref="E16">
    <cfRule type="top10" dxfId="1231" priority="50" rank="1"/>
  </conditionalFormatting>
  <conditionalFormatting sqref="E17:E18">
    <cfRule type="top10" dxfId="1230" priority="44" rank="1"/>
  </conditionalFormatting>
  <conditionalFormatting sqref="F17:F18">
    <cfRule type="top10" dxfId="1229" priority="43" rank="1"/>
  </conditionalFormatting>
  <conditionalFormatting sqref="G17:G18">
    <cfRule type="top10" dxfId="1228" priority="42" rank="1"/>
  </conditionalFormatting>
  <conditionalFormatting sqref="H17:H18">
    <cfRule type="top10" dxfId="1227" priority="41" rank="1"/>
  </conditionalFormatting>
  <conditionalFormatting sqref="I17:I18">
    <cfRule type="top10" dxfId="1226" priority="40" rank="1"/>
  </conditionalFormatting>
  <conditionalFormatting sqref="J17:J18">
    <cfRule type="top10" dxfId="1225" priority="39" rank="1"/>
  </conditionalFormatting>
  <conditionalFormatting sqref="E19:E21">
    <cfRule type="top10" dxfId="1224" priority="38" rank="1"/>
  </conditionalFormatting>
  <conditionalFormatting sqref="F19:F21">
    <cfRule type="top10" dxfId="1223" priority="37" rank="1"/>
  </conditionalFormatting>
  <conditionalFormatting sqref="G19:G21">
    <cfRule type="top10" dxfId="1222" priority="36" rank="1"/>
  </conditionalFormatting>
  <conditionalFormatting sqref="H19:H21">
    <cfRule type="top10" dxfId="1221" priority="35" rank="1"/>
  </conditionalFormatting>
  <conditionalFormatting sqref="I19:I21">
    <cfRule type="top10" dxfId="1220" priority="34" rank="1"/>
  </conditionalFormatting>
  <conditionalFormatting sqref="J19:J21">
    <cfRule type="top10" dxfId="1219" priority="33" rank="1"/>
  </conditionalFormatting>
  <conditionalFormatting sqref="E19:J21">
    <cfRule type="cellIs" dxfId="1218" priority="32" operator="greaterThanOrEqual">
      <formula>200</formula>
    </cfRule>
  </conditionalFormatting>
  <conditionalFormatting sqref="F22">
    <cfRule type="top10" dxfId="1217" priority="29" rank="1"/>
  </conditionalFormatting>
  <conditionalFormatting sqref="I22">
    <cfRule type="top10" dxfId="1216" priority="26" rank="1"/>
    <cfRule type="top10" dxfId="1215" priority="31" rank="1"/>
  </conditionalFormatting>
  <conditionalFormatting sqref="E22">
    <cfRule type="top10" dxfId="1214" priority="30" rank="1"/>
  </conditionalFormatting>
  <conditionalFormatting sqref="G22">
    <cfRule type="top10" dxfId="1213" priority="28" rank="1"/>
  </conditionalFormatting>
  <conditionalFormatting sqref="H22">
    <cfRule type="top10" dxfId="1212" priority="27" rank="1"/>
  </conditionalFormatting>
  <conditionalFormatting sqref="J22">
    <cfRule type="top10" dxfId="1211" priority="25" rank="1"/>
  </conditionalFormatting>
  <conditionalFormatting sqref="E22:J22">
    <cfRule type="cellIs" dxfId="1210" priority="24" operator="greaterThanOrEqual">
      <formula>200</formula>
    </cfRule>
  </conditionalFormatting>
  <conditionalFormatting sqref="H23:H24">
    <cfRule type="top10" dxfId="1209" priority="21" rank="1"/>
  </conditionalFormatting>
  <conditionalFormatting sqref="I23:I24">
    <cfRule type="top10" dxfId="1208" priority="22" rank="1"/>
  </conditionalFormatting>
  <conditionalFormatting sqref="J23:J24">
    <cfRule type="top10" dxfId="1207" priority="23" rank="1"/>
  </conditionalFormatting>
  <conditionalFormatting sqref="H23:J24">
    <cfRule type="cellIs" dxfId="1206" priority="20" operator="equal">
      <formula>200</formula>
    </cfRule>
  </conditionalFormatting>
  <conditionalFormatting sqref="F23:F24">
    <cfRule type="top10" dxfId="1205" priority="17" rank="1"/>
  </conditionalFormatting>
  <conditionalFormatting sqref="G23:G24">
    <cfRule type="top10" dxfId="1204" priority="18" rank="1"/>
  </conditionalFormatting>
  <conditionalFormatting sqref="E23:E24">
    <cfRule type="top10" dxfId="1203" priority="19" rank="1"/>
  </conditionalFormatting>
  <conditionalFormatting sqref="E23:G24">
    <cfRule type="cellIs" dxfId="1202" priority="16" operator="equal">
      <formula>200</formula>
    </cfRule>
  </conditionalFormatting>
  <conditionalFormatting sqref="F25">
    <cfRule type="top10" dxfId="1201" priority="10" rank="1"/>
  </conditionalFormatting>
  <conditionalFormatting sqref="G25">
    <cfRule type="top10" dxfId="1200" priority="11" rank="1"/>
  </conditionalFormatting>
  <conditionalFormatting sqref="H25">
    <cfRule type="top10" dxfId="1199" priority="12" rank="1"/>
  </conditionalFormatting>
  <conditionalFormatting sqref="I25">
    <cfRule type="top10" dxfId="1198" priority="13" rank="1"/>
  </conditionalFormatting>
  <conditionalFormatting sqref="J25">
    <cfRule type="top10" dxfId="1197" priority="14" rank="1"/>
  </conditionalFormatting>
  <conditionalFormatting sqref="E25">
    <cfRule type="top10" dxfId="1196" priority="15" rank="1"/>
  </conditionalFormatting>
  <conditionalFormatting sqref="E25:J25">
    <cfRule type="cellIs" dxfId="1195" priority="9" operator="equal">
      <formula>200</formula>
    </cfRule>
  </conditionalFormatting>
  <conditionalFormatting sqref="F26">
    <cfRule type="top10" dxfId="1194" priority="6" rank="1"/>
  </conditionalFormatting>
  <conditionalFormatting sqref="I26">
    <cfRule type="top10" dxfId="1193" priority="3" rank="1"/>
    <cfRule type="top10" dxfId="1192" priority="8" rank="1"/>
  </conditionalFormatting>
  <conditionalFormatting sqref="E26">
    <cfRule type="top10" dxfId="1191" priority="7" rank="1"/>
  </conditionalFormatting>
  <conditionalFormatting sqref="G26">
    <cfRule type="top10" dxfId="1190" priority="5" rank="1"/>
  </conditionalFormatting>
  <conditionalFormatting sqref="H26">
    <cfRule type="top10" dxfId="1189" priority="4" rank="1"/>
  </conditionalFormatting>
  <conditionalFormatting sqref="J26">
    <cfRule type="top10" dxfId="1188" priority="2" rank="1"/>
  </conditionalFormatting>
  <conditionalFormatting sqref="E26:J26">
    <cfRule type="cellIs" dxfId="1187" priority="1" operator="greaterThanOrEqual">
      <formula>200</formula>
    </cfRule>
  </conditionalFormatting>
  <hyperlinks>
    <hyperlink ref="Q1" location="'National Rankings'!A1" display="Back to Ranking" xr:uid="{ACFB45BF-FFD0-4391-98B5-92369FED8B7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00D5A5-6D04-42BA-9674-78864637DD0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77635-CE80-4187-9E2E-C81B764926A7}">
  <sheetPr codeName="Sheet4"/>
  <dimension ref="A1:Q8"/>
  <sheetViews>
    <sheetView workbookViewId="0">
      <selection activeCell="A6" sqref="A6:O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85</v>
      </c>
      <c r="C2" s="16">
        <v>44688</v>
      </c>
      <c r="D2" s="17" t="s">
        <v>45</v>
      </c>
      <c r="E2" s="18">
        <v>189</v>
      </c>
      <c r="F2" s="18">
        <v>188</v>
      </c>
      <c r="G2" s="18">
        <v>192</v>
      </c>
      <c r="H2" s="18">
        <v>182</v>
      </c>
      <c r="I2" s="18"/>
      <c r="J2" s="18"/>
      <c r="K2" s="19">
        <v>4</v>
      </c>
      <c r="L2" s="19">
        <v>751</v>
      </c>
      <c r="M2" s="20">
        <v>187.75</v>
      </c>
      <c r="N2" s="21">
        <v>5</v>
      </c>
      <c r="O2" s="22">
        <v>192.75</v>
      </c>
    </row>
    <row r="3" spans="1:17" x14ac:dyDescent="0.3">
      <c r="A3" s="39" t="s">
        <v>20</v>
      </c>
      <c r="B3" s="40" t="s">
        <v>85</v>
      </c>
      <c r="C3" s="41">
        <v>44702</v>
      </c>
      <c r="D3" s="42" t="s">
        <v>95</v>
      </c>
      <c r="E3" s="43">
        <v>188</v>
      </c>
      <c r="F3" s="43">
        <v>180</v>
      </c>
      <c r="G3" s="43">
        <v>194</v>
      </c>
      <c r="H3" s="43">
        <v>192</v>
      </c>
      <c r="I3" s="43"/>
      <c r="J3" s="43"/>
      <c r="K3" s="44">
        <v>4</v>
      </c>
      <c r="L3" s="44">
        <v>754</v>
      </c>
      <c r="M3" s="45">
        <v>188.5</v>
      </c>
      <c r="N3" s="46">
        <v>2</v>
      </c>
      <c r="O3" s="47">
        <v>190.5</v>
      </c>
    </row>
    <row r="4" spans="1:17" x14ac:dyDescent="0.3">
      <c r="A4" s="14" t="s">
        <v>20</v>
      </c>
      <c r="B4" s="15" t="s">
        <v>85</v>
      </c>
      <c r="C4" s="16">
        <v>44716</v>
      </c>
      <c r="D4" s="17" t="s">
        <v>45</v>
      </c>
      <c r="E4" s="18">
        <v>184</v>
      </c>
      <c r="F4" s="18">
        <v>189</v>
      </c>
      <c r="G4" s="18">
        <v>188</v>
      </c>
      <c r="H4" s="18">
        <v>190</v>
      </c>
      <c r="I4" s="18"/>
      <c r="J4" s="18"/>
      <c r="K4" s="19">
        <v>4</v>
      </c>
      <c r="L4" s="19">
        <v>751</v>
      </c>
      <c r="M4" s="20">
        <v>187.75</v>
      </c>
      <c r="N4" s="21">
        <v>2</v>
      </c>
      <c r="O4" s="22">
        <v>189.75</v>
      </c>
    </row>
    <row r="5" spans="1:17" x14ac:dyDescent="0.3">
      <c r="A5" s="14" t="s">
        <v>20</v>
      </c>
      <c r="B5" s="15" t="s">
        <v>85</v>
      </c>
      <c r="C5" s="16">
        <v>44751</v>
      </c>
      <c r="D5" s="17" t="s">
        <v>45</v>
      </c>
      <c r="E5" s="18">
        <v>182</v>
      </c>
      <c r="F5" s="18">
        <v>191</v>
      </c>
      <c r="G5" s="18">
        <v>182</v>
      </c>
      <c r="H5" s="18">
        <v>186</v>
      </c>
      <c r="I5" s="18"/>
      <c r="J5" s="18"/>
      <c r="K5" s="19">
        <v>4</v>
      </c>
      <c r="L5" s="19">
        <v>741</v>
      </c>
      <c r="M5" s="20">
        <v>185.25</v>
      </c>
      <c r="N5" s="21">
        <v>2</v>
      </c>
      <c r="O5" s="22">
        <v>187.25</v>
      </c>
    </row>
    <row r="6" spans="1:17" x14ac:dyDescent="0.3">
      <c r="A6" s="14" t="s">
        <v>20</v>
      </c>
      <c r="B6" s="15" t="s">
        <v>85</v>
      </c>
      <c r="C6" s="16">
        <v>44779</v>
      </c>
      <c r="D6" s="17" t="s">
        <v>45</v>
      </c>
      <c r="E6" s="18">
        <v>194</v>
      </c>
      <c r="F6" s="18">
        <v>177</v>
      </c>
      <c r="G6" s="18">
        <v>187</v>
      </c>
      <c r="H6" s="18">
        <v>182</v>
      </c>
      <c r="I6" s="18"/>
      <c r="J6" s="18"/>
      <c r="K6" s="19">
        <v>4</v>
      </c>
      <c r="L6" s="19">
        <v>740</v>
      </c>
      <c r="M6" s="20">
        <v>185</v>
      </c>
      <c r="N6" s="21">
        <v>2</v>
      </c>
      <c r="O6" s="22">
        <v>187</v>
      </c>
    </row>
    <row r="8" spans="1:17" x14ac:dyDescent="0.3">
      <c r="K8" s="8">
        <f>SUM(K2:K7)</f>
        <v>20</v>
      </c>
      <c r="L8" s="8">
        <f>SUM(L2:L7)</f>
        <v>3737</v>
      </c>
      <c r="M8" s="7">
        <f>SUM(L8/K8)</f>
        <v>186.85</v>
      </c>
      <c r="N8" s="8">
        <f>SUM(N2:N7)</f>
        <v>13</v>
      </c>
      <c r="O8" s="12">
        <f>SUM(M8+N8)</f>
        <v>199.85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4_1_1"/>
    <protectedRange algorithmName="SHA-512" hashValue="ON39YdpmFHfN9f47KpiRvqrKx0V9+erV1CNkpWzYhW/Qyc6aT8rEyCrvauWSYGZK2ia3o7vd3akF07acHAFpOA==" saltValue="yVW9XmDwTqEnmpSGai0KYg==" spinCount="100000" sqref="D2" name="Range1_1_16_1_1"/>
    <protectedRange algorithmName="SHA-512" hashValue="ON39YdpmFHfN9f47KpiRvqrKx0V9+erV1CNkpWzYhW/Qyc6aT8rEyCrvauWSYGZK2ia3o7vd3akF07acHAFpOA==" saltValue="yVW9XmDwTqEnmpSGai0KYg==" spinCount="100000" sqref="E3:J3 B3:C3" name="Range1_2_7"/>
    <protectedRange algorithmName="SHA-512" hashValue="ON39YdpmFHfN9f47KpiRvqrKx0V9+erV1CNkpWzYhW/Qyc6aT8rEyCrvauWSYGZK2ia3o7vd3akF07acHAFpOA==" saltValue="yVW9XmDwTqEnmpSGai0KYg==" spinCount="100000" sqref="D3" name="Range1_1_1_9"/>
    <protectedRange algorithmName="SHA-512" hashValue="ON39YdpmFHfN9f47KpiRvqrKx0V9+erV1CNkpWzYhW/Qyc6aT8rEyCrvauWSYGZK2ia3o7vd3akF07acHAFpOA==" saltValue="yVW9XmDwTqEnmpSGai0KYg==" spinCount="100000" sqref="E4:J4 B4:C4" name="Range1_4_10"/>
    <protectedRange algorithmName="SHA-512" hashValue="ON39YdpmFHfN9f47KpiRvqrKx0V9+erV1CNkpWzYhW/Qyc6aT8rEyCrvauWSYGZK2ia3o7vd3akF07acHAFpOA==" saltValue="yVW9XmDwTqEnmpSGai0KYg==" spinCount="100000" sqref="D4" name="Range1_1_2_11"/>
    <protectedRange algorithmName="SHA-512" hashValue="ON39YdpmFHfN9f47KpiRvqrKx0V9+erV1CNkpWzYhW/Qyc6aT8rEyCrvauWSYGZK2ia3o7vd3akF07acHAFpOA==" saltValue="yVW9XmDwTqEnmpSGai0KYg==" spinCount="100000" sqref="B5:C5 I5:J5" name="Range1_6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1"/>
    <protectedRange algorithmName="SHA-512" hashValue="ON39YdpmFHfN9f47KpiRvqrKx0V9+erV1CNkpWzYhW/Qyc6aT8rEyCrvauWSYGZK2ia3o7vd3akF07acHAFpOA==" saltValue="yVW9XmDwTqEnmpSGai0KYg==" spinCount="100000" sqref="B6:C6 I6:J6" name="Range1_24"/>
    <protectedRange algorithmName="SHA-512" hashValue="ON39YdpmFHfN9f47KpiRvqrKx0V9+erV1CNkpWzYhW/Qyc6aT8rEyCrvauWSYGZK2ia3o7vd3akF07acHAFpOA==" saltValue="yVW9XmDwTqEnmpSGai0KYg==" spinCount="100000" sqref="D6" name="Range1_1_15"/>
    <protectedRange algorithmName="SHA-512" hashValue="ON39YdpmFHfN9f47KpiRvqrKx0V9+erV1CNkpWzYhW/Qyc6aT8rEyCrvauWSYGZK2ia3o7vd3akF07acHAFpOA==" saltValue="yVW9XmDwTqEnmpSGai0KYg==" spinCount="100000" sqref="E6:H6" name="Range1_3_5"/>
  </protectedRanges>
  <conditionalFormatting sqref="J2">
    <cfRule type="top10" dxfId="2593" priority="29" rank="1"/>
  </conditionalFormatting>
  <conditionalFormatting sqref="I2">
    <cfRule type="top10" dxfId="2592" priority="30" rank="1"/>
  </conditionalFormatting>
  <conditionalFormatting sqref="H2">
    <cfRule type="top10" dxfId="2591" priority="31" rank="1"/>
  </conditionalFormatting>
  <conditionalFormatting sqref="G2">
    <cfRule type="top10" dxfId="2590" priority="32" rank="1"/>
  </conditionalFormatting>
  <conditionalFormatting sqref="F2">
    <cfRule type="top10" dxfId="2589" priority="33" rank="1"/>
  </conditionalFormatting>
  <conditionalFormatting sqref="E2">
    <cfRule type="top10" dxfId="2588" priority="34" rank="1"/>
  </conditionalFormatting>
  <conditionalFormatting sqref="J3">
    <cfRule type="top10" dxfId="2587" priority="23" rank="1"/>
  </conditionalFormatting>
  <conditionalFormatting sqref="I3">
    <cfRule type="top10" dxfId="2586" priority="24" rank="1"/>
  </conditionalFormatting>
  <conditionalFormatting sqref="H3">
    <cfRule type="top10" dxfId="2585" priority="25" rank="1"/>
  </conditionalFormatting>
  <conditionalFormatting sqref="G3">
    <cfRule type="top10" dxfId="2584" priority="26" rank="1"/>
  </conditionalFormatting>
  <conditionalFormatting sqref="F3">
    <cfRule type="top10" dxfId="2583" priority="27" rank="1"/>
  </conditionalFormatting>
  <conditionalFormatting sqref="E3">
    <cfRule type="top10" dxfId="2582" priority="28" rank="1"/>
  </conditionalFormatting>
  <conditionalFormatting sqref="E4">
    <cfRule type="top10" dxfId="2581" priority="22" rank="1"/>
  </conditionalFormatting>
  <conditionalFormatting sqref="F4">
    <cfRule type="top10" dxfId="2580" priority="21" rank="1"/>
  </conditionalFormatting>
  <conditionalFormatting sqref="G4">
    <cfRule type="top10" dxfId="2579" priority="20" rank="1"/>
  </conditionalFormatting>
  <conditionalFormatting sqref="H4">
    <cfRule type="top10" dxfId="2578" priority="19" rank="1"/>
  </conditionalFormatting>
  <conditionalFormatting sqref="I4">
    <cfRule type="top10" dxfId="2577" priority="18" rank="1"/>
  </conditionalFormatting>
  <conditionalFormatting sqref="J4">
    <cfRule type="top10" dxfId="2576" priority="17" rank="1"/>
  </conditionalFormatting>
  <conditionalFormatting sqref="E5:J5">
    <cfRule type="cellIs" dxfId="2575" priority="9" operator="greaterThanOrEqual">
      <formula>200</formula>
    </cfRule>
  </conditionalFormatting>
  <conditionalFormatting sqref="F5">
    <cfRule type="top10" dxfId="2574" priority="10" rank="1"/>
  </conditionalFormatting>
  <conditionalFormatting sqref="I5">
    <cfRule type="top10" dxfId="2573" priority="11" rank="1"/>
    <cfRule type="top10" dxfId="2572" priority="12" rank="1"/>
  </conditionalFormatting>
  <conditionalFormatting sqref="E5">
    <cfRule type="top10" dxfId="2571" priority="13" rank="1"/>
  </conditionalFormatting>
  <conditionalFormatting sqref="G5">
    <cfRule type="top10" dxfId="2570" priority="14" rank="1"/>
  </conditionalFormatting>
  <conditionalFormatting sqref="H5">
    <cfRule type="top10" dxfId="2569" priority="15" rank="1"/>
  </conditionalFormatting>
  <conditionalFormatting sqref="J5">
    <cfRule type="top10" dxfId="2568" priority="16" rank="1"/>
  </conditionalFormatting>
  <conditionalFormatting sqref="F6">
    <cfRule type="top10" dxfId="2567" priority="6" rank="1"/>
  </conditionalFormatting>
  <conditionalFormatting sqref="I6">
    <cfRule type="top10" dxfId="2566" priority="3" rank="1"/>
    <cfRule type="top10" dxfId="2565" priority="8" rank="1"/>
  </conditionalFormatting>
  <conditionalFormatting sqref="E6">
    <cfRule type="top10" dxfId="2564" priority="7" rank="1"/>
  </conditionalFormatting>
  <conditionalFormatting sqref="G6">
    <cfRule type="top10" dxfId="2563" priority="5" rank="1"/>
  </conditionalFormatting>
  <conditionalFormatting sqref="H6">
    <cfRule type="top10" dxfId="2562" priority="4" rank="1"/>
  </conditionalFormatting>
  <conditionalFormatting sqref="J6">
    <cfRule type="top10" dxfId="2561" priority="2" rank="1"/>
  </conditionalFormatting>
  <conditionalFormatting sqref="E6:J6">
    <cfRule type="cellIs" dxfId="2560" priority="1" operator="greaterThanOrEqual">
      <formula>200</formula>
    </cfRule>
  </conditionalFormatting>
  <hyperlinks>
    <hyperlink ref="Q1" location="'National Rankings'!A1" display="Back to Ranking" xr:uid="{7910BC16-C230-4DF3-8D5B-33561428874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58E6C3-EBE6-49B4-9EDF-990DF22B086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2AE94-38A1-43F2-9D41-3CD345F47673}">
  <dimension ref="A1:Q6"/>
  <sheetViews>
    <sheetView workbookViewId="0">
      <selection activeCell="A4" sqref="A4:O4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60</v>
      </c>
      <c r="B2" s="15" t="s">
        <v>149</v>
      </c>
      <c r="C2" s="16">
        <v>44789</v>
      </c>
      <c r="D2" s="17" t="s">
        <v>146</v>
      </c>
      <c r="E2" s="18">
        <v>191</v>
      </c>
      <c r="F2" s="18">
        <v>191</v>
      </c>
      <c r="G2" s="18">
        <v>193</v>
      </c>
      <c r="H2" s="18"/>
      <c r="I2" s="18"/>
      <c r="J2" s="18"/>
      <c r="K2" s="19">
        <v>3</v>
      </c>
      <c r="L2" s="19">
        <v>575</v>
      </c>
      <c r="M2" s="20">
        <v>191.66666666666666</v>
      </c>
      <c r="N2" s="21">
        <v>4</v>
      </c>
      <c r="O2" s="22">
        <v>195.66666666666666</v>
      </c>
    </row>
    <row r="3" spans="1:17" x14ac:dyDescent="0.3">
      <c r="A3" s="14" t="s">
        <v>60</v>
      </c>
      <c r="B3" s="96" t="s">
        <v>149</v>
      </c>
      <c r="C3" s="16">
        <v>44793</v>
      </c>
      <c r="D3" s="17" t="s">
        <v>67</v>
      </c>
      <c r="E3" s="18">
        <v>191</v>
      </c>
      <c r="F3" s="18">
        <v>185</v>
      </c>
      <c r="G3" s="18">
        <v>192</v>
      </c>
      <c r="H3" s="18">
        <v>187</v>
      </c>
      <c r="I3" s="18">
        <v>190</v>
      </c>
      <c r="J3" s="18">
        <v>189</v>
      </c>
      <c r="K3" s="19">
        <v>6</v>
      </c>
      <c r="L3" s="19">
        <v>1134</v>
      </c>
      <c r="M3" s="20">
        <v>189</v>
      </c>
      <c r="N3" s="21">
        <v>4</v>
      </c>
      <c r="O3" s="22">
        <v>193</v>
      </c>
    </row>
    <row r="4" spans="1:17" x14ac:dyDescent="0.3">
      <c r="A4" s="14" t="s">
        <v>60</v>
      </c>
      <c r="B4" s="15" t="s">
        <v>149</v>
      </c>
      <c r="C4" s="16">
        <v>44817</v>
      </c>
      <c r="D4" s="17" t="s">
        <v>162</v>
      </c>
      <c r="E4" s="18">
        <v>195</v>
      </c>
      <c r="F4" s="18">
        <v>195</v>
      </c>
      <c r="G4" s="18">
        <v>197</v>
      </c>
      <c r="H4" s="18"/>
      <c r="I4" s="18"/>
      <c r="J4" s="18"/>
      <c r="K4" s="19">
        <v>3</v>
      </c>
      <c r="L4" s="19">
        <v>587</v>
      </c>
      <c r="M4" s="20">
        <v>195.66666666666666</v>
      </c>
      <c r="N4" s="21">
        <v>9</v>
      </c>
      <c r="O4" s="22">
        <v>204.66666666666666</v>
      </c>
    </row>
    <row r="6" spans="1:17" x14ac:dyDescent="0.3">
      <c r="K6" s="8">
        <f>SUM(K2:K5)</f>
        <v>12</v>
      </c>
      <c r="L6" s="8">
        <f>SUM(L2:L5)</f>
        <v>2296</v>
      </c>
      <c r="M6" s="7">
        <f>SUM(L6/K6)</f>
        <v>191.33333333333334</v>
      </c>
      <c r="N6" s="8">
        <f>SUM(N2:N5)</f>
        <v>17</v>
      </c>
      <c r="O6" s="12">
        <f>SUM(M6+N6)</f>
        <v>208.33333333333334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" name="Range1_29"/>
    <protectedRange algorithmName="SHA-512" hashValue="ON39YdpmFHfN9f47KpiRvqrKx0V9+erV1CNkpWzYhW/Qyc6aT8rEyCrvauWSYGZK2ia3o7vd3akF07acHAFpOA==" saltValue="yVW9XmDwTqEnmpSGai0KYg==" spinCount="100000" sqref="B2:C2" name="Range1_1_2_6"/>
    <protectedRange algorithmName="SHA-512" hashValue="ON39YdpmFHfN9f47KpiRvqrKx0V9+erV1CNkpWzYhW/Qyc6aT8rEyCrvauWSYGZK2ia3o7vd3akF07acHAFpOA==" saltValue="yVW9XmDwTqEnmpSGai0KYg==" spinCount="100000" sqref="D2" name="Range1_1_1_2_4"/>
    <protectedRange algorithmName="SHA-512" hashValue="ON39YdpmFHfN9f47KpiRvqrKx0V9+erV1CNkpWzYhW/Qyc6aT8rEyCrvauWSYGZK2ia3o7vd3akF07acHAFpOA==" saltValue="yVW9XmDwTqEnmpSGai0KYg==" spinCount="100000" sqref="E3:J3 B3:C3" name="Range1_2_1_1_1"/>
    <protectedRange algorithmName="SHA-512" hashValue="ON39YdpmFHfN9f47KpiRvqrKx0V9+erV1CNkpWzYhW/Qyc6aT8rEyCrvauWSYGZK2ia3o7vd3akF07acHAFpOA==" saltValue="yVW9XmDwTqEnmpSGai0KYg==" spinCount="100000" sqref="D3" name="Range1_1_3_1_1_1"/>
    <protectedRange algorithmName="SHA-512" hashValue="ON39YdpmFHfN9f47KpiRvqrKx0V9+erV1CNkpWzYhW/Qyc6aT8rEyCrvauWSYGZK2ia3o7vd3akF07acHAFpOA==" saltValue="yVW9XmDwTqEnmpSGai0KYg==" spinCount="100000" sqref="B4:C4 I4:J4" name="Range1_47"/>
    <protectedRange algorithmName="SHA-512" hashValue="ON39YdpmFHfN9f47KpiRvqrKx0V9+erV1CNkpWzYhW/Qyc6aT8rEyCrvauWSYGZK2ia3o7vd3akF07acHAFpOA==" saltValue="yVW9XmDwTqEnmpSGai0KYg==" spinCount="100000" sqref="D4" name="Range1_1_34"/>
    <protectedRange algorithmName="SHA-512" hashValue="ON39YdpmFHfN9f47KpiRvqrKx0V9+erV1CNkpWzYhW/Qyc6aT8rEyCrvauWSYGZK2ia3o7vd3akF07acHAFpOA==" saltValue="yVW9XmDwTqEnmpSGai0KYg==" spinCount="100000" sqref="E4:H4" name="Range1_3_12"/>
  </protectedRanges>
  <conditionalFormatting sqref="F2">
    <cfRule type="top10" dxfId="1186" priority="16" rank="1"/>
  </conditionalFormatting>
  <conditionalFormatting sqref="G2">
    <cfRule type="top10" dxfId="1185" priority="17" rank="1"/>
  </conditionalFormatting>
  <conditionalFormatting sqref="H2">
    <cfRule type="top10" dxfId="1184" priority="18" rank="1"/>
  </conditionalFormatting>
  <conditionalFormatting sqref="I2">
    <cfRule type="top10" dxfId="1183" priority="19" rank="1"/>
  </conditionalFormatting>
  <conditionalFormatting sqref="J2">
    <cfRule type="top10" dxfId="1182" priority="20" rank="1"/>
  </conditionalFormatting>
  <conditionalFormatting sqref="E2">
    <cfRule type="top10" dxfId="1181" priority="21" rank="1"/>
  </conditionalFormatting>
  <conditionalFormatting sqref="E2:J2">
    <cfRule type="cellIs" dxfId="1180" priority="15" operator="equal">
      <formula>200</formula>
    </cfRule>
  </conditionalFormatting>
  <conditionalFormatting sqref="E3">
    <cfRule type="top10" dxfId="1179" priority="14" rank="1"/>
  </conditionalFormatting>
  <conditionalFormatting sqref="F3">
    <cfRule type="top10" dxfId="1178" priority="13" rank="1"/>
  </conditionalFormatting>
  <conditionalFormatting sqref="G3">
    <cfRule type="top10" dxfId="1177" priority="12" rank="1"/>
  </conditionalFormatting>
  <conditionalFormatting sqref="H3">
    <cfRule type="top10" dxfId="1176" priority="11" rank="1"/>
  </conditionalFormatting>
  <conditionalFormatting sqref="I3">
    <cfRule type="top10" dxfId="1175" priority="10" rank="1"/>
  </conditionalFormatting>
  <conditionalFormatting sqref="J3">
    <cfRule type="top10" dxfId="1174" priority="9" rank="1"/>
  </conditionalFormatting>
  <conditionalFormatting sqref="F4">
    <cfRule type="top10" dxfId="1173" priority="6" rank="1"/>
  </conditionalFormatting>
  <conditionalFormatting sqref="I4">
    <cfRule type="top10" dxfId="1172" priority="3" rank="1"/>
    <cfRule type="top10" dxfId="1171" priority="8" rank="1"/>
  </conditionalFormatting>
  <conditionalFormatting sqref="E4">
    <cfRule type="top10" dxfId="1170" priority="7" rank="1"/>
  </conditionalFormatting>
  <conditionalFormatting sqref="G4">
    <cfRule type="top10" dxfId="1169" priority="5" rank="1"/>
  </conditionalFormatting>
  <conditionalFormatting sqref="H4">
    <cfRule type="top10" dxfId="1168" priority="4" rank="1"/>
  </conditionalFormatting>
  <conditionalFormatting sqref="J4">
    <cfRule type="top10" dxfId="1167" priority="2" rank="1"/>
  </conditionalFormatting>
  <conditionalFormatting sqref="E4:J4">
    <cfRule type="cellIs" dxfId="1166" priority="1" operator="greaterThanOrEqual">
      <formula>200</formula>
    </cfRule>
  </conditionalFormatting>
  <hyperlinks>
    <hyperlink ref="Q1" location="'National Rankings'!A1" display="Back to Ranking" xr:uid="{A4A0775C-1A43-487B-A46E-9A42E475BD2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A3E0E9-A3CE-4040-ABBB-9037182CFB3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1E1C3-5970-4DDC-B932-889819477F5B}">
  <sheetPr codeName="Sheet102"/>
  <dimension ref="A1:Q10"/>
  <sheetViews>
    <sheetView workbookViewId="0">
      <selection activeCell="A8" sqref="A8:O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60</v>
      </c>
      <c r="B2" s="15" t="s">
        <v>83</v>
      </c>
      <c r="C2" s="16">
        <v>44661</v>
      </c>
      <c r="D2" s="17" t="s">
        <v>69</v>
      </c>
      <c r="E2" s="18">
        <v>175</v>
      </c>
      <c r="F2" s="18">
        <v>177</v>
      </c>
      <c r="G2" s="18">
        <v>187.001</v>
      </c>
      <c r="H2" s="18">
        <v>175</v>
      </c>
      <c r="I2" s="18"/>
      <c r="J2" s="18"/>
      <c r="K2" s="19">
        <v>4</v>
      </c>
      <c r="L2" s="19">
        <v>714.00099999999998</v>
      </c>
      <c r="M2" s="20">
        <v>178.50024999999999</v>
      </c>
      <c r="N2" s="21">
        <v>5</v>
      </c>
      <c r="O2" s="22">
        <v>183.50024999999999</v>
      </c>
    </row>
    <row r="3" spans="1:17" x14ac:dyDescent="0.3">
      <c r="A3" s="14" t="s">
        <v>60</v>
      </c>
      <c r="B3" s="15" t="s">
        <v>83</v>
      </c>
      <c r="C3" s="16">
        <v>44667</v>
      </c>
      <c r="D3" s="17" t="s">
        <v>71</v>
      </c>
      <c r="E3" s="18">
        <v>126</v>
      </c>
      <c r="F3" s="18">
        <v>184</v>
      </c>
      <c r="G3" s="18">
        <v>176</v>
      </c>
      <c r="H3" s="18">
        <v>181</v>
      </c>
      <c r="I3" s="18"/>
      <c r="J3" s="18"/>
      <c r="K3" s="19">
        <v>4</v>
      </c>
      <c r="L3" s="19">
        <v>667</v>
      </c>
      <c r="M3" s="20">
        <v>166.75</v>
      </c>
      <c r="N3" s="21">
        <v>5</v>
      </c>
      <c r="O3" s="22">
        <v>171.75</v>
      </c>
    </row>
    <row r="4" spans="1:17" x14ac:dyDescent="0.3">
      <c r="A4" s="14" t="s">
        <v>20</v>
      </c>
      <c r="B4" s="15" t="s">
        <v>83</v>
      </c>
      <c r="C4" s="16">
        <v>44689</v>
      </c>
      <c r="D4" s="17" t="s">
        <v>69</v>
      </c>
      <c r="E4" s="18">
        <v>178</v>
      </c>
      <c r="F4" s="18">
        <v>177</v>
      </c>
      <c r="G4" s="18">
        <v>182</v>
      </c>
      <c r="H4" s="18">
        <v>171</v>
      </c>
      <c r="I4" s="18"/>
      <c r="J4" s="18"/>
      <c r="K4" s="19">
        <v>4</v>
      </c>
      <c r="L4" s="19">
        <v>708</v>
      </c>
      <c r="M4" s="20">
        <v>177</v>
      </c>
      <c r="N4" s="21">
        <v>3</v>
      </c>
      <c r="O4" s="22">
        <v>180</v>
      </c>
    </row>
    <row r="5" spans="1:17" x14ac:dyDescent="0.3">
      <c r="A5" s="14" t="s">
        <v>60</v>
      </c>
      <c r="B5" s="15" t="s">
        <v>83</v>
      </c>
      <c r="C5" s="16">
        <v>44696</v>
      </c>
      <c r="D5" s="17" t="s">
        <v>71</v>
      </c>
      <c r="E5" s="18">
        <v>177</v>
      </c>
      <c r="F5" s="18">
        <v>188</v>
      </c>
      <c r="G5" s="18">
        <v>186</v>
      </c>
      <c r="H5" s="18">
        <v>186</v>
      </c>
      <c r="I5" s="18"/>
      <c r="J5" s="18"/>
      <c r="K5" s="19">
        <v>4</v>
      </c>
      <c r="L5" s="19">
        <v>737</v>
      </c>
      <c r="M5" s="20">
        <v>184.25</v>
      </c>
      <c r="N5" s="21">
        <v>3</v>
      </c>
      <c r="O5" s="22">
        <v>187.25</v>
      </c>
    </row>
    <row r="6" spans="1:17" x14ac:dyDescent="0.3">
      <c r="A6" s="24" t="s">
        <v>60</v>
      </c>
      <c r="B6" s="25" t="s">
        <v>83</v>
      </c>
      <c r="C6" s="26">
        <v>44731</v>
      </c>
      <c r="D6" s="27" t="s">
        <v>71</v>
      </c>
      <c r="E6" s="28">
        <v>191</v>
      </c>
      <c r="F6" s="28">
        <v>187</v>
      </c>
      <c r="G6" s="28">
        <v>190</v>
      </c>
      <c r="H6" s="28">
        <v>178</v>
      </c>
      <c r="I6" s="28"/>
      <c r="J6" s="28"/>
      <c r="K6" s="29">
        <v>4</v>
      </c>
      <c r="L6" s="29">
        <v>746</v>
      </c>
      <c r="M6" s="30">
        <v>186.5</v>
      </c>
      <c r="N6" s="31">
        <v>11</v>
      </c>
      <c r="O6" s="32">
        <v>197.5</v>
      </c>
    </row>
    <row r="7" spans="1:17" x14ac:dyDescent="0.3">
      <c r="A7" s="14" t="s">
        <v>60</v>
      </c>
      <c r="B7" s="96" t="s">
        <v>83</v>
      </c>
      <c r="C7" s="16">
        <v>44794</v>
      </c>
      <c r="D7" s="17" t="s">
        <v>71</v>
      </c>
      <c r="E7" s="18">
        <v>180</v>
      </c>
      <c r="F7" s="18">
        <v>189</v>
      </c>
      <c r="G7" s="18">
        <v>189</v>
      </c>
      <c r="H7" s="18">
        <v>178</v>
      </c>
      <c r="I7" s="18"/>
      <c r="J7" s="18"/>
      <c r="K7" s="19">
        <v>4</v>
      </c>
      <c r="L7" s="19">
        <v>736</v>
      </c>
      <c r="M7" s="20">
        <v>184</v>
      </c>
      <c r="N7" s="21">
        <v>2</v>
      </c>
      <c r="O7" s="22">
        <v>186</v>
      </c>
    </row>
    <row r="8" spans="1:17" x14ac:dyDescent="0.3">
      <c r="A8" s="14" t="s">
        <v>60</v>
      </c>
      <c r="B8" s="15" t="s">
        <v>83</v>
      </c>
      <c r="C8" s="16">
        <v>44822</v>
      </c>
      <c r="D8" s="17" t="s">
        <v>71</v>
      </c>
      <c r="E8" s="18">
        <v>186</v>
      </c>
      <c r="F8" s="18">
        <v>186</v>
      </c>
      <c r="G8" s="18">
        <v>178</v>
      </c>
      <c r="H8" s="18">
        <v>186</v>
      </c>
      <c r="I8" s="18"/>
      <c r="J8" s="18"/>
      <c r="K8" s="19">
        <v>4</v>
      </c>
      <c r="L8" s="19">
        <v>736</v>
      </c>
      <c r="M8" s="20">
        <v>184</v>
      </c>
      <c r="N8" s="21">
        <v>2</v>
      </c>
      <c r="O8" s="22">
        <v>186</v>
      </c>
    </row>
    <row r="9" spans="1:17" x14ac:dyDescent="0.3">
      <c r="A9" s="24"/>
      <c r="B9" s="25"/>
      <c r="C9" s="26"/>
      <c r="D9" s="27"/>
      <c r="E9" s="28"/>
      <c r="F9" s="28"/>
      <c r="G9" s="28"/>
      <c r="H9" s="28"/>
      <c r="I9" s="28"/>
      <c r="J9" s="28"/>
      <c r="K9" s="29"/>
      <c r="L9" s="29"/>
      <c r="M9" s="30"/>
      <c r="N9" s="31"/>
      <c r="O9" s="32"/>
    </row>
    <row r="10" spans="1:17" x14ac:dyDescent="0.3">
      <c r="K10" s="8">
        <f>SUM(K2:K9)</f>
        <v>28</v>
      </c>
      <c r="L10" s="8">
        <f>SUM(L2:L9)</f>
        <v>5044.0010000000002</v>
      </c>
      <c r="M10" s="7">
        <f>SUM(L10/K10)</f>
        <v>180.14289285714287</v>
      </c>
      <c r="N10" s="8">
        <f>SUM(N2:N9)</f>
        <v>31</v>
      </c>
      <c r="O10" s="12">
        <f>SUM(M10+N10)</f>
        <v>211.14289285714287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19_1_1"/>
    <protectedRange algorithmName="SHA-512" hashValue="ON39YdpmFHfN9f47KpiRvqrKx0V9+erV1CNkpWzYhW/Qyc6aT8rEyCrvauWSYGZK2ia3o7vd3akF07acHAFpOA==" saltValue="yVW9XmDwTqEnmpSGai0KYg==" spinCount="100000" sqref="D2" name="Range1_1_14_1_1"/>
    <protectedRange algorithmName="SHA-512" hashValue="ON39YdpmFHfN9f47KpiRvqrKx0V9+erV1CNkpWzYhW/Qyc6aT8rEyCrvauWSYGZK2ia3o7vd3akF07acHAFpOA==" saltValue="yVW9XmDwTqEnmpSGai0KYg==" spinCount="100000" sqref="B3:C3 I3:J3 B9:C9 I9:J9" name="Range1_20_1_1"/>
    <protectedRange algorithmName="SHA-512" hashValue="ON39YdpmFHfN9f47KpiRvqrKx0V9+erV1CNkpWzYhW/Qyc6aT8rEyCrvauWSYGZK2ia3o7vd3akF07acHAFpOA==" saltValue="yVW9XmDwTqEnmpSGai0KYg==" spinCount="100000" sqref="D3 D9" name="Range1_1_15_1"/>
    <protectedRange algorithmName="SHA-512" hashValue="ON39YdpmFHfN9f47KpiRvqrKx0V9+erV1CNkpWzYhW/Qyc6aT8rEyCrvauWSYGZK2ia3o7vd3akF07acHAFpOA==" saltValue="yVW9XmDwTqEnmpSGai0KYg==" spinCount="100000" sqref="E3:H3 E9:H9" name="Range1_3_4_1_1"/>
    <protectedRange algorithmName="SHA-512" hashValue="ON39YdpmFHfN9f47KpiRvqrKx0V9+erV1CNkpWzYhW/Qyc6aT8rEyCrvauWSYGZK2ia3o7vd3akF07acHAFpOA==" saltValue="yVW9XmDwTqEnmpSGai0KYg==" spinCount="100000" sqref="I4:J4 B4:C4" name="Range1_24"/>
    <protectedRange algorithmName="SHA-512" hashValue="ON39YdpmFHfN9f47KpiRvqrKx0V9+erV1CNkpWzYhW/Qyc6aT8rEyCrvauWSYGZK2ia3o7vd3akF07acHAFpOA==" saltValue="yVW9XmDwTqEnmpSGai0KYg==" spinCount="100000" sqref="D4" name="Range1_1_21"/>
    <protectedRange algorithmName="SHA-512" hashValue="ON39YdpmFHfN9f47KpiRvqrKx0V9+erV1CNkpWzYhW/Qyc6aT8rEyCrvauWSYGZK2ia3o7vd3akF07acHAFpOA==" saltValue="yVW9XmDwTqEnmpSGai0KYg==" spinCount="100000" sqref="E4:H4" name="Range1_3_9"/>
    <protectedRange algorithmName="SHA-512" hashValue="ON39YdpmFHfN9f47KpiRvqrKx0V9+erV1CNkpWzYhW/Qyc6aT8rEyCrvauWSYGZK2ia3o7vd3akF07acHAFpOA==" saltValue="yVW9XmDwTqEnmpSGai0KYg==" spinCount="100000" sqref="E5:J5 B5:C5" name="Range1_27"/>
    <protectedRange algorithmName="SHA-512" hashValue="ON39YdpmFHfN9f47KpiRvqrKx0V9+erV1CNkpWzYhW/Qyc6aT8rEyCrvauWSYGZK2ia3o7vd3akF07acHAFpOA==" saltValue="yVW9XmDwTqEnmpSGai0KYg==" spinCount="100000" sqref="D5" name="Range1_1_27"/>
    <protectedRange algorithmName="SHA-512" hashValue="ON39YdpmFHfN9f47KpiRvqrKx0V9+erV1CNkpWzYhW/Qyc6aT8rEyCrvauWSYGZK2ia3o7vd3akF07acHAFpOA==" saltValue="yVW9XmDwTqEnmpSGai0KYg==" spinCount="100000" sqref="I6:J6 B6:C6" name="Range1_20"/>
    <protectedRange algorithmName="SHA-512" hashValue="ON39YdpmFHfN9f47KpiRvqrKx0V9+erV1CNkpWzYhW/Qyc6aT8rEyCrvauWSYGZK2ia3o7vd3akF07acHAFpOA==" saltValue="yVW9XmDwTqEnmpSGai0KYg==" spinCount="100000" sqref="D6" name="Range1_1_16"/>
    <protectedRange algorithmName="SHA-512" hashValue="ON39YdpmFHfN9f47KpiRvqrKx0V9+erV1CNkpWzYhW/Qyc6aT8rEyCrvauWSYGZK2ia3o7vd3akF07acHAFpOA==" saltValue="yVW9XmDwTqEnmpSGai0KYg==" spinCount="100000" sqref="E6:H6" name="Range1_3_4"/>
    <protectedRange algorithmName="SHA-512" hashValue="ON39YdpmFHfN9f47KpiRvqrKx0V9+erV1CNkpWzYhW/Qyc6aT8rEyCrvauWSYGZK2ia3o7vd3akF07acHAFpOA==" saltValue="yVW9XmDwTqEnmpSGai0KYg==" spinCount="100000" sqref="B7:C7 E7:J7" name="Range1_2_1_1_1"/>
    <protectedRange algorithmName="SHA-512" hashValue="ON39YdpmFHfN9f47KpiRvqrKx0V9+erV1CNkpWzYhW/Qyc6aT8rEyCrvauWSYGZK2ia3o7vd3akF07acHAFpOA==" saltValue="yVW9XmDwTqEnmpSGai0KYg==" spinCount="100000" sqref="D7" name="Range1_1_3_1_1_1"/>
    <protectedRange algorithmName="SHA-512" hashValue="ON39YdpmFHfN9f47KpiRvqrKx0V9+erV1CNkpWzYhW/Qyc6aT8rEyCrvauWSYGZK2ia3o7vd3akF07acHAFpOA==" saltValue="yVW9XmDwTqEnmpSGai0KYg==" spinCount="100000" sqref="I8:J8 B8:C8" name="Range1_47"/>
    <protectedRange algorithmName="SHA-512" hashValue="ON39YdpmFHfN9f47KpiRvqrKx0V9+erV1CNkpWzYhW/Qyc6aT8rEyCrvauWSYGZK2ia3o7vd3akF07acHAFpOA==" saltValue="yVW9XmDwTqEnmpSGai0KYg==" spinCount="100000" sqref="D8" name="Range1_1_34"/>
    <protectedRange algorithmName="SHA-512" hashValue="ON39YdpmFHfN9f47KpiRvqrKx0V9+erV1CNkpWzYhW/Qyc6aT8rEyCrvauWSYGZK2ia3o7vd3akF07acHAFpOA==" saltValue="yVW9XmDwTqEnmpSGai0KYg==" spinCount="100000" sqref="E8:H8" name="Range1_3_12"/>
  </protectedRanges>
  <conditionalFormatting sqref="F2">
    <cfRule type="top10" dxfId="1165" priority="45" rank="1"/>
  </conditionalFormatting>
  <conditionalFormatting sqref="G2">
    <cfRule type="top10" dxfId="1164" priority="46" rank="1"/>
  </conditionalFormatting>
  <conditionalFormatting sqref="H2">
    <cfRule type="top10" dxfId="1163" priority="47" rank="1"/>
  </conditionalFormatting>
  <conditionalFormatting sqref="I2">
    <cfRule type="top10" dxfId="1162" priority="48" rank="1"/>
  </conditionalFormatting>
  <conditionalFormatting sqref="J2">
    <cfRule type="top10" dxfId="1161" priority="49" rank="1"/>
  </conditionalFormatting>
  <conditionalFormatting sqref="E2">
    <cfRule type="top10" dxfId="1160" priority="50" rank="1"/>
  </conditionalFormatting>
  <conditionalFormatting sqref="E2:J2">
    <cfRule type="cellIs" dxfId="1159" priority="44" operator="equal">
      <formula>200</formula>
    </cfRule>
  </conditionalFormatting>
  <conditionalFormatting sqref="E3:J3 E9:J9">
    <cfRule type="cellIs" dxfId="1158" priority="36" operator="greaterThanOrEqual">
      <formula>200</formula>
    </cfRule>
  </conditionalFormatting>
  <conditionalFormatting sqref="F9 F3">
    <cfRule type="top10" dxfId="1157" priority="86" rank="1"/>
  </conditionalFormatting>
  <conditionalFormatting sqref="I9 I3">
    <cfRule type="top10" dxfId="1156" priority="88" rank="1"/>
    <cfRule type="top10" dxfId="1155" priority="89" rank="1"/>
  </conditionalFormatting>
  <conditionalFormatting sqref="E9 E3">
    <cfRule type="top10" dxfId="1154" priority="92" rank="1"/>
  </conditionalFormatting>
  <conditionalFormatting sqref="G9 G3">
    <cfRule type="top10" dxfId="1153" priority="94" rank="1"/>
  </conditionalFormatting>
  <conditionalFormatting sqref="H9 H3">
    <cfRule type="top10" dxfId="1152" priority="96" rank="1"/>
  </conditionalFormatting>
  <conditionalFormatting sqref="J9 J3">
    <cfRule type="top10" dxfId="1151" priority="98" rank="1"/>
  </conditionalFormatting>
  <conditionalFormatting sqref="F4">
    <cfRule type="top10" dxfId="1150" priority="33" rank="1"/>
  </conditionalFormatting>
  <conditionalFormatting sqref="I4">
    <cfRule type="top10" dxfId="1149" priority="30" rank="1"/>
    <cfRule type="top10" dxfId="1148" priority="35" rank="1"/>
  </conditionalFormatting>
  <conditionalFormatting sqref="E4">
    <cfRule type="top10" dxfId="1147" priority="34" rank="1"/>
  </conditionalFormatting>
  <conditionalFormatting sqref="G4">
    <cfRule type="top10" dxfId="1146" priority="32" rank="1"/>
  </conditionalFormatting>
  <conditionalFormatting sqref="H4">
    <cfRule type="top10" dxfId="1145" priority="31" rank="1"/>
  </conditionalFormatting>
  <conditionalFormatting sqref="J4">
    <cfRule type="top10" dxfId="1144" priority="29" rank="1"/>
  </conditionalFormatting>
  <conditionalFormatting sqref="E4:J4">
    <cfRule type="cellIs" dxfId="1143" priority="28" operator="greaterThanOrEqual">
      <formula>200</formula>
    </cfRule>
  </conditionalFormatting>
  <conditionalFormatting sqref="E5:J5">
    <cfRule type="cellIs" dxfId="1142" priority="27" operator="equal">
      <formula>200</formula>
    </cfRule>
  </conditionalFormatting>
  <conditionalFormatting sqref="F5">
    <cfRule type="top10" dxfId="1141" priority="21" rank="1"/>
  </conditionalFormatting>
  <conditionalFormatting sqref="G5">
    <cfRule type="top10" dxfId="1140" priority="22" rank="1"/>
  </conditionalFormatting>
  <conditionalFormatting sqref="H5">
    <cfRule type="top10" dxfId="1139" priority="23" rank="1"/>
  </conditionalFormatting>
  <conditionalFormatting sqref="I5">
    <cfRule type="top10" dxfId="1138" priority="24" rank="1"/>
  </conditionalFormatting>
  <conditionalFormatting sqref="J5">
    <cfRule type="top10" dxfId="1137" priority="25" rank="1"/>
  </conditionalFormatting>
  <conditionalFormatting sqref="E5">
    <cfRule type="top10" dxfId="1136" priority="26" rank="1"/>
  </conditionalFormatting>
  <conditionalFormatting sqref="F6">
    <cfRule type="top10" dxfId="1135" priority="19" rank="1"/>
  </conditionalFormatting>
  <conditionalFormatting sqref="G6">
    <cfRule type="top10" dxfId="1134" priority="18" rank="1"/>
  </conditionalFormatting>
  <conditionalFormatting sqref="H6">
    <cfRule type="top10" dxfId="1133" priority="17" rank="1"/>
  </conditionalFormatting>
  <conditionalFormatting sqref="I6">
    <cfRule type="top10" dxfId="1132" priority="15" rank="1"/>
  </conditionalFormatting>
  <conditionalFormatting sqref="J6">
    <cfRule type="top10" dxfId="1131" priority="16" rank="1"/>
  </conditionalFormatting>
  <conditionalFormatting sqref="E6">
    <cfRule type="top10" dxfId="1130" priority="20" rank="1"/>
  </conditionalFormatting>
  <conditionalFormatting sqref="E7">
    <cfRule type="top10" dxfId="1129" priority="14" rank="1"/>
  </conditionalFormatting>
  <conditionalFormatting sqref="F7">
    <cfRule type="top10" dxfId="1128" priority="13" rank="1"/>
  </conditionalFormatting>
  <conditionalFormatting sqref="G7">
    <cfRule type="top10" dxfId="1127" priority="12" rank="1"/>
  </conditionalFormatting>
  <conditionalFormatting sqref="H7">
    <cfRule type="top10" dxfId="1126" priority="11" rank="1"/>
  </conditionalFormatting>
  <conditionalFormatting sqref="I7">
    <cfRule type="top10" dxfId="1125" priority="10" rank="1"/>
  </conditionalFormatting>
  <conditionalFormatting sqref="J7">
    <cfRule type="top10" dxfId="1124" priority="9" rank="1"/>
  </conditionalFormatting>
  <conditionalFormatting sqref="F8">
    <cfRule type="top10" dxfId="1123" priority="6" rank="1"/>
  </conditionalFormatting>
  <conditionalFormatting sqref="I8">
    <cfRule type="top10" dxfId="1122" priority="3" rank="1"/>
    <cfRule type="top10" dxfId="1121" priority="8" rank="1"/>
  </conditionalFormatting>
  <conditionalFormatting sqref="E8">
    <cfRule type="top10" dxfId="1120" priority="7" rank="1"/>
  </conditionalFormatting>
  <conditionalFormatting sqref="G8">
    <cfRule type="top10" dxfId="1119" priority="5" rank="1"/>
  </conditionalFormatting>
  <conditionalFormatting sqref="H8">
    <cfRule type="top10" dxfId="1118" priority="4" rank="1"/>
  </conditionalFormatting>
  <conditionalFormatting sqref="J8">
    <cfRule type="top10" dxfId="1117" priority="2" rank="1"/>
  </conditionalFormatting>
  <conditionalFormatting sqref="E8:J8">
    <cfRule type="cellIs" dxfId="1116" priority="1" operator="greaterThanOrEqual">
      <formula>200</formula>
    </cfRule>
  </conditionalFormatting>
  <hyperlinks>
    <hyperlink ref="Q1" location="'National Rankings'!A1" display="Back to Ranking" xr:uid="{E01DA0AD-A556-4AC6-AB96-2CD20A81764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7D0321-8C6C-4470-83CA-4F6B4416956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BD3C8-149C-498D-AE73-42C13DA0A2D5}">
  <sheetPr codeName="Sheet103"/>
  <dimension ref="A1:Q4"/>
  <sheetViews>
    <sheetView workbookViewId="0">
      <selection activeCell="A2" sqref="A2:O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73</v>
      </c>
      <c r="C2" s="16">
        <v>44653</v>
      </c>
      <c r="D2" s="17" t="s">
        <v>84</v>
      </c>
      <c r="E2" s="18">
        <v>170</v>
      </c>
      <c r="F2" s="18">
        <v>172</v>
      </c>
      <c r="G2" s="18">
        <v>169</v>
      </c>
      <c r="H2" s="18"/>
      <c r="I2" s="18"/>
      <c r="J2" s="18"/>
      <c r="K2" s="19">
        <v>3</v>
      </c>
      <c r="L2" s="19">
        <v>511</v>
      </c>
      <c r="M2" s="20">
        <v>170.33333333333334</v>
      </c>
      <c r="N2" s="21">
        <v>4</v>
      </c>
      <c r="O2" s="22">
        <v>174.33333333333334</v>
      </c>
    </row>
    <row r="4" spans="1:17" x14ac:dyDescent="0.3">
      <c r="K4" s="8">
        <f>SUM(K2:K3)</f>
        <v>3</v>
      </c>
      <c r="L4" s="8">
        <f>SUM(L2:L3)</f>
        <v>511</v>
      </c>
      <c r="M4" s="7">
        <f>SUM(L4/K4)</f>
        <v>170.33333333333334</v>
      </c>
      <c r="N4" s="8">
        <f>SUM(N2:N3)</f>
        <v>4</v>
      </c>
      <c r="O4" s="12">
        <f>SUM(M4+N4)</f>
        <v>174.33333333333334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20_1"/>
    <protectedRange algorithmName="SHA-512" hashValue="ON39YdpmFHfN9f47KpiRvqrKx0V9+erV1CNkpWzYhW/Qyc6aT8rEyCrvauWSYGZK2ia3o7vd3akF07acHAFpOA==" saltValue="yVW9XmDwTqEnmpSGai0KYg==" spinCount="100000" sqref="D2" name="Range1_1_15"/>
    <protectedRange algorithmName="SHA-512" hashValue="ON39YdpmFHfN9f47KpiRvqrKx0V9+erV1CNkpWzYhW/Qyc6aT8rEyCrvauWSYGZK2ia3o7vd3akF07acHAFpOA==" saltValue="yVW9XmDwTqEnmpSGai0KYg==" spinCount="100000" sqref="E2:H2" name="Range1_3_4_1"/>
  </protectedRanges>
  <conditionalFormatting sqref="E2:J2">
    <cfRule type="cellIs" dxfId="1115" priority="1" operator="greaterThanOrEqual">
      <formula>200</formula>
    </cfRule>
  </conditionalFormatting>
  <conditionalFormatting sqref="F2">
    <cfRule type="top10" dxfId="1114" priority="2" rank="1"/>
  </conditionalFormatting>
  <conditionalFormatting sqref="I2">
    <cfRule type="top10" dxfId="1113" priority="3" rank="1"/>
    <cfRule type="top10" dxfId="1112" priority="4" rank="1"/>
  </conditionalFormatting>
  <conditionalFormatting sqref="E2">
    <cfRule type="top10" dxfId="1111" priority="5" rank="1"/>
  </conditionalFormatting>
  <conditionalFormatting sqref="G2">
    <cfRule type="top10" dxfId="1110" priority="6" rank="1"/>
  </conditionalFormatting>
  <conditionalFormatting sqref="H2">
    <cfRule type="top10" dxfId="1109" priority="7" rank="1"/>
  </conditionalFormatting>
  <conditionalFormatting sqref="J2">
    <cfRule type="top10" dxfId="1108" priority="8" rank="1"/>
  </conditionalFormatting>
  <hyperlinks>
    <hyperlink ref="Q1" location="'National Rankings'!A1" display="Back to Ranking" xr:uid="{F95049E5-346B-466D-B6A4-7C21FAE3F99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7E203B-0028-4BCE-AC0F-F4114293482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7F384-D351-410E-9586-901DAB710992}"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139</v>
      </c>
      <c r="C2" s="16">
        <v>44762</v>
      </c>
      <c r="D2" s="17" t="s">
        <v>67</v>
      </c>
      <c r="E2" s="18">
        <v>185</v>
      </c>
      <c r="F2" s="18">
        <v>178</v>
      </c>
      <c r="G2" s="18">
        <v>189</v>
      </c>
      <c r="H2" s="18">
        <v>188</v>
      </c>
      <c r="I2" s="18"/>
      <c r="J2" s="18"/>
      <c r="K2" s="19">
        <v>4</v>
      </c>
      <c r="L2" s="19">
        <v>740</v>
      </c>
      <c r="M2" s="20">
        <v>185</v>
      </c>
      <c r="N2" s="21">
        <v>4</v>
      </c>
      <c r="O2" s="22">
        <v>189</v>
      </c>
    </row>
    <row r="5" spans="1:17" x14ac:dyDescent="0.3">
      <c r="K5" s="8">
        <f>SUM(K2:K4)</f>
        <v>4</v>
      </c>
      <c r="L5" s="8">
        <f>SUM(L2:L4)</f>
        <v>740</v>
      </c>
      <c r="M5" s="7">
        <f>SUM(L5/K5)</f>
        <v>185</v>
      </c>
      <c r="N5" s="8">
        <f>SUM(N2:N4)</f>
        <v>4</v>
      </c>
      <c r="O5" s="12">
        <f>SUM(M5+N5)</f>
        <v>189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16"/>
    <protectedRange algorithmName="SHA-512" hashValue="ON39YdpmFHfN9f47KpiRvqrKx0V9+erV1CNkpWzYhW/Qyc6aT8rEyCrvauWSYGZK2ia3o7vd3akF07acHAFpOA==" saltValue="yVW9XmDwTqEnmpSGai0KYg==" spinCount="100000" sqref="D2" name="Range1_1_14"/>
    <protectedRange algorithmName="SHA-512" hashValue="ON39YdpmFHfN9f47KpiRvqrKx0V9+erV1CNkpWzYhW/Qyc6aT8rEyCrvauWSYGZK2ia3o7vd3akF07acHAFpOA==" saltValue="yVW9XmDwTqEnmpSGai0KYg==" spinCount="100000" sqref="E2:H2" name="Range1_3_6"/>
  </protectedRanges>
  <conditionalFormatting sqref="F2">
    <cfRule type="top10" dxfId="1107" priority="22" rank="1"/>
  </conditionalFormatting>
  <conditionalFormatting sqref="I2">
    <cfRule type="top10" dxfId="1106" priority="19" rank="1"/>
    <cfRule type="top10" dxfId="1105" priority="24" rank="1"/>
  </conditionalFormatting>
  <conditionalFormatting sqref="E2">
    <cfRule type="top10" dxfId="1104" priority="23" rank="1"/>
  </conditionalFormatting>
  <conditionalFormatting sqref="G2">
    <cfRule type="top10" dxfId="1103" priority="21" rank="1"/>
  </conditionalFormatting>
  <conditionalFormatting sqref="H2">
    <cfRule type="top10" dxfId="1102" priority="20" rank="1"/>
  </conditionalFormatting>
  <conditionalFormatting sqref="J2">
    <cfRule type="top10" dxfId="1101" priority="18" rank="1"/>
  </conditionalFormatting>
  <conditionalFormatting sqref="E2:J2">
    <cfRule type="cellIs" dxfId="1100" priority="17" operator="greaterThanOrEqual">
      <formula>200</formula>
    </cfRule>
  </conditionalFormatting>
  <hyperlinks>
    <hyperlink ref="Q1" location="'National Rankings'!A1" display="Back to Ranking" xr:uid="{457826FC-64B9-459C-978D-FED70CEAB9F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8E845A-752C-4A61-A9E2-179FEF303A9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28721-FF0D-4CE7-9ECD-A3915A1FDDCA}">
  <dimension ref="A1:Q8"/>
  <sheetViews>
    <sheetView workbookViewId="0">
      <selection activeCell="A5" sqref="A5:O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24" t="s">
        <v>60</v>
      </c>
      <c r="B2" s="25" t="s">
        <v>123</v>
      </c>
      <c r="C2" s="26">
        <v>44731</v>
      </c>
      <c r="D2" s="27" t="s">
        <v>71</v>
      </c>
      <c r="E2" s="28">
        <v>171</v>
      </c>
      <c r="F2" s="28">
        <v>179</v>
      </c>
      <c r="G2" s="28">
        <v>174</v>
      </c>
      <c r="H2" s="28">
        <v>164</v>
      </c>
      <c r="I2" s="28"/>
      <c r="J2" s="28"/>
      <c r="K2" s="29">
        <v>4</v>
      </c>
      <c r="L2" s="29">
        <v>688</v>
      </c>
      <c r="M2" s="30">
        <v>172</v>
      </c>
      <c r="N2" s="31">
        <v>2</v>
      </c>
      <c r="O2" s="32">
        <v>174</v>
      </c>
    </row>
    <row r="3" spans="1:17" x14ac:dyDescent="0.3">
      <c r="A3" s="14" t="s">
        <v>60</v>
      </c>
      <c r="B3" s="15" t="s">
        <v>123</v>
      </c>
      <c r="C3" s="16">
        <v>44759</v>
      </c>
      <c r="D3" s="17" t="s">
        <v>134</v>
      </c>
      <c r="E3" s="18">
        <v>180</v>
      </c>
      <c r="F3" s="18">
        <v>172</v>
      </c>
      <c r="G3" s="18">
        <v>176</v>
      </c>
      <c r="H3" s="18">
        <v>180</v>
      </c>
      <c r="I3" s="18"/>
      <c r="J3" s="18"/>
      <c r="K3" s="19">
        <f>COUNT(E3:J3)</f>
        <v>4</v>
      </c>
      <c r="L3" s="19">
        <f>SUM(E3:J3)</f>
        <v>708</v>
      </c>
      <c r="M3" s="20">
        <f>IFERROR(L3/K3,0)</f>
        <v>177</v>
      </c>
      <c r="N3" s="21">
        <v>4</v>
      </c>
      <c r="O3" s="22">
        <f>SUM(M3+N3)</f>
        <v>181</v>
      </c>
    </row>
    <row r="4" spans="1:17" x14ac:dyDescent="0.3">
      <c r="A4" s="14" t="s">
        <v>60</v>
      </c>
      <c r="B4" s="96" t="s">
        <v>123</v>
      </c>
      <c r="C4" s="16">
        <v>44794</v>
      </c>
      <c r="D4" s="17" t="s">
        <v>71</v>
      </c>
      <c r="E4" s="18">
        <v>178</v>
      </c>
      <c r="F4" s="18">
        <v>180</v>
      </c>
      <c r="G4" s="18">
        <v>186</v>
      </c>
      <c r="H4" s="18">
        <v>189</v>
      </c>
      <c r="I4" s="18"/>
      <c r="J4" s="18"/>
      <c r="K4" s="19">
        <v>4</v>
      </c>
      <c r="L4" s="19">
        <v>733</v>
      </c>
      <c r="M4" s="20">
        <v>183.25</v>
      </c>
      <c r="N4" s="21">
        <v>2</v>
      </c>
      <c r="O4" s="22">
        <v>185.25</v>
      </c>
    </row>
    <row r="5" spans="1:17" x14ac:dyDescent="0.3">
      <c r="A5" s="14" t="s">
        <v>60</v>
      </c>
      <c r="B5" s="15" t="s">
        <v>123</v>
      </c>
      <c r="C5" s="16">
        <v>44822</v>
      </c>
      <c r="D5" s="17" t="s">
        <v>71</v>
      </c>
      <c r="E5" s="18">
        <v>187</v>
      </c>
      <c r="F5" s="18">
        <v>177</v>
      </c>
      <c r="G5" s="18">
        <v>182</v>
      </c>
      <c r="H5" s="18">
        <v>180</v>
      </c>
      <c r="I5" s="18"/>
      <c r="J5" s="18"/>
      <c r="K5" s="19">
        <v>4</v>
      </c>
      <c r="L5" s="19">
        <v>726</v>
      </c>
      <c r="M5" s="20">
        <v>181.5</v>
      </c>
      <c r="N5" s="21">
        <v>2</v>
      </c>
      <c r="O5" s="22">
        <v>183.5</v>
      </c>
    </row>
    <row r="6" spans="1:17" x14ac:dyDescent="0.3">
      <c r="A6" s="14" t="s">
        <v>60</v>
      </c>
      <c r="B6" s="15" t="s">
        <v>123</v>
      </c>
      <c r="C6" s="16">
        <v>44815</v>
      </c>
      <c r="D6" s="17" t="s">
        <v>69</v>
      </c>
      <c r="E6" s="18">
        <v>164</v>
      </c>
      <c r="F6" s="18">
        <v>178</v>
      </c>
      <c r="G6" s="18">
        <v>187</v>
      </c>
      <c r="H6" s="18">
        <v>177</v>
      </c>
      <c r="I6" s="18">
        <v>185</v>
      </c>
      <c r="J6" s="18">
        <v>181</v>
      </c>
      <c r="K6" s="19">
        <v>6</v>
      </c>
      <c r="L6" s="19">
        <v>1072</v>
      </c>
      <c r="M6" s="20">
        <v>178.66666666666666</v>
      </c>
      <c r="N6" s="21">
        <v>4</v>
      </c>
      <c r="O6" s="22">
        <v>182.66666666666666</v>
      </c>
    </row>
    <row r="8" spans="1:17" x14ac:dyDescent="0.3">
      <c r="K8" s="8">
        <f>SUM(K2:K7)</f>
        <v>22</v>
      </c>
      <c r="L8" s="8">
        <f>SUM(L2:L7)</f>
        <v>3927</v>
      </c>
      <c r="M8" s="7">
        <f>SUM(L8/K8)</f>
        <v>178.5</v>
      </c>
      <c r="N8" s="8">
        <f>SUM(N2:N7)</f>
        <v>14</v>
      </c>
      <c r="O8" s="12">
        <f>SUM(M8+N8)</f>
        <v>192.5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B3:C3 I3:J3" name="Range1_16_1"/>
    <protectedRange algorithmName="SHA-512" hashValue="ON39YdpmFHfN9f47KpiRvqrKx0V9+erV1CNkpWzYhW/Qyc6aT8rEyCrvauWSYGZK2ia3o7vd3akF07acHAFpOA==" saltValue="yVW9XmDwTqEnmpSGai0KYg==" spinCount="100000" sqref="D3" name="Range1_1_14_1"/>
    <protectedRange algorithmName="SHA-512" hashValue="ON39YdpmFHfN9f47KpiRvqrKx0V9+erV1CNkpWzYhW/Qyc6aT8rEyCrvauWSYGZK2ia3o7vd3akF07acHAFpOA==" saltValue="yVW9XmDwTqEnmpSGai0KYg==" spinCount="100000" sqref="E3:H3" name="Range1_3_6_1"/>
    <protectedRange algorithmName="SHA-512" hashValue="ON39YdpmFHfN9f47KpiRvqrKx0V9+erV1CNkpWzYhW/Qyc6aT8rEyCrvauWSYGZK2ia3o7vd3akF07acHAFpOA==" saltValue="yVW9XmDwTqEnmpSGai0KYg==" spinCount="100000" sqref="E4:J4 B4:C4" name="Range1_4_1_1_1_2"/>
    <protectedRange algorithmName="SHA-512" hashValue="ON39YdpmFHfN9f47KpiRvqrKx0V9+erV1CNkpWzYhW/Qyc6aT8rEyCrvauWSYGZK2ia3o7vd3akF07acHAFpOA==" saltValue="yVW9XmDwTqEnmpSGai0KYg==" spinCount="100000" sqref="D4" name="Range1_1_4_1_1_1"/>
    <protectedRange algorithmName="SHA-512" hashValue="ON39YdpmFHfN9f47KpiRvqrKx0V9+erV1CNkpWzYhW/Qyc6aT8rEyCrvauWSYGZK2ia3o7vd3akF07acHAFpOA==" saltValue="yVW9XmDwTqEnmpSGai0KYg==" spinCount="100000" sqref="I5:J6 B5:C6" name="Range1_47"/>
    <protectedRange algorithmName="SHA-512" hashValue="ON39YdpmFHfN9f47KpiRvqrKx0V9+erV1CNkpWzYhW/Qyc6aT8rEyCrvauWSYGZK2ia3o7vd3akF07acHAFpOA==" saltValue="yVW9XmDwTqEnmpSGai0KYg==" spinCount="100000" sqref="D5:D6" name="Range1_1_34"/>
    <protectedRange algorithmName="SHA-512" hashValue="ON39YdpmFHfN9f47KpiRvqrKx0V9+erV1CNkpWzYhW/Qyc6aT8rEyCrvauWSYGZK2ia3o7vd3akF07acHAFpOA==" saltValue="yVW9XmDwTqEnmpSGai0KYg==" spinCount="100000" sqref="E5:H6" name="Range1_3_12"/>
  </protectedRanges>
  <conditionalFormatting sqref="J2">
    <cfRule type="top10" dxfId="1099" priority="23" rank="1"/>
  </conditionalFormatting>
  <conditionalFormatting sqref="I2">
    <cfRule type="top10" dxfId="1098" priority="24" rank="1"/>
  </conditionalFormatting>
  <conditionalFormatting sqref="H2">
    <cfRule type="top10" dxfId="1097" priority="25" rank="1"/>
  </conditionalFormatting>
  <conditionalFormatting sqref="G2">
    <cfRule type="top10" dxfId="1096" priority="26" rank="1"/>
  </conditionalFormatting>
  <conditionalFormatting sqref="F2">
    <cfRule type="top10" dxfId="1095" priority="27" rank="1"/>
  </conditionalFormatting>
  <conditionalFormatting sqref="E2">
    <cfRule type="top10" dxfId="1094" priority="28" rank="1"/>
  </conditionalFormatting>
  <conditionalFormatting sqref="F3">
    <cfRule type="top10" dxfId="1093" priority="20" rank="1"/>
  </conditionalFormatting>
  <conditionalFormatting sqref="I3">
    <cfRule type="top10" dxfId="1092" priority="17" rank="1"/>
    <cfRule type="top10" dxfId="1091" priority="22" rank="1"/>
  </conditionalFormatting>
  <conditionalFormatting sqref="E3">
    <cfRule type="top10" dxfId="1090" priority="21" rank="1"/>
  </conditionalFormatting>
  <conditionalFormatting sqref="G3">
    <cfRule type="top10" dxfId="1089" priority="19" rank="1"/>
  </conditionalFormatting>
  <conditionalFormatting sqref="H3">
    <cfRule type="top10" dxfId="1088" priority="18" rank="1"/>
  </conditionalFormatting>
  <conditionalFormatting sqref="J3">
    <cfRule type="top10" dxfId="1087" priority="16" rank="1"/>
  </conditionalFormatting>
  <conditionalFormatting sqref="E3:J3">
    <cfRule type="cellIs" dxfId="1086" priority="15" operator="greaterThanOrEqual">
      <formula>200</formula>
    </cfRule>
  </conditionalFormatting>
  <conditionalFormatting sqref="E4">
    <cfRule type="top10" dxfId="1085" priority="14" rank="1"/>
  </conditionalFormatting>
  <conditionalFormatting sqref="F4">
    <cfRule type="top10" dxfId="1084" priority="13" rank="1"/>
  </conditionalFormatting>
  <conditionalFormatting sqref="G4">
    <cfRule type="top10" dxfId="1083" priority="12" rank="1"/>
  </conditionalFormatting>
  <conditionalFormatting sqref="H4">
    <cfRule type="top10" dxfId="1082" priority="11" rank="1"/>
  </conditionalFormatting>
  <conditionalFormatting sqref="I4">
    <cfRule type="top10" dxfId="1081" priority="10" rank="1"/>
  </conditionalFormatting>
  <conditionalFormatting sqref="J4">
    <cfRule type="top10" dxfId="1080" priority="9" rank="1"/>
  </conditionalFormatting>
  <conditionalFormatting sqref="F5:F6">
    <cfRule type="top10" dxfId="1079" priority="6" rank="1"/>
  </conditionalFormatting>
  <conditionalFormatting sqref="I5:I6">
    <cfRule type="top10" dxfId="1078" priority="3" rank="1"/>
    <cfRule type="top10" dxfId="1077" priority="8" rank="1"/>
  </conditionalFormatting>
  <conditionalFormatting sqref="E5:E6">
    <cfRule type="top10" dxfId="1076" priority="7" rank="1"/>
  </conditionalFormatting>
  <conditionalFormatting sqref="G5:G6">
    <cfRule type="top10" dxfId="1075" priority="5" rank="1"/>
  </conditionalFormatting>
  <conditionalFormatting sqref="H5:H6">
    <cfRule type="top10" dxfId="1074" priority="4" rank="1"/>
  </conditionalFormatting>
  <conditionalFormatting sqref="J5:J6">
    <cfRule type="top10" dxfId="1073" priority="2" rank="1"/>
  </conditionalFormatting>
  <conditionalFormatting sqref="E5:J6">
    <cfRule type="cellIs" dxfId="1072" priority="1" operator="greaterThanOrEqual">
      <formula>200</formula>
    </cfRule>
  </conditionalFormatting>
  <hyperlinks>
    <hyperlink ref="Q1" location="'National Rankings'!A1" display="Back to Ranking" xr:uid="{8D7B1D7B-9C5F-440D-9294-B984CBD3CB2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969C58-DACD-4264-BB6B-8D2523110B3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3C967-35BA-4FC2-9E5F-63171CD4F219}">
  <sheetPr codeName="Sheet78"/>
  <dimension ref="A1:Q4"/>
  <sheetViews>
    <sheetView workbookViewId="0">
      <selection sqref="A1:O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56</v>
      </c>
      <c r="C2" s="16">
        <v>44660</v>
      </c>
      <c r="D2" s="17" t="s">
        <v>32</v>
      </c>
      <c r="E2" s="18">
        <v>182</v>
      </c>
      <c r="F2" s="18">
        <v>185</v>
      </c>
      <c r="G2" s="18">
        <v>184</v>
      </c>
      <c r="H2" s="18">
        <v>187</v>
      </c>
      <c r="I2" s="18"/>
      <c r="J2" s="18"/>
      <c r="K2" s="19">
        <v>4</v>
      </c>
      <c r="L2" s="19">
        <v>738</v>
      </c>
      <c r="M2" s="20">
        <v>184.5</v>
      </c>
      <c r="N2" s="21">
        <v>7</v>
      </c>
      <c r="O2" s="22">
        <v>191.5</v>
      </c>
    </row>
    <row r="4" spans="1:17" x14ac:dyDescent="0.3">
      <c r="K4" s="8">
        <f>SUM(K2:K3)</f>
        <v>4</v>
      </c>
      <c r="L4" s="8">
        <f>SUM(L2:L3)</f>
        <v>738</v>
      </c>
      <c r="M4" s="7">
        <f>SUM(L4/K4)</f>
        <v>184.5</v>
      </c>
      <c r="N4" s="8">
        <f>SUM(N2:N3)</f>
        <v>7</v>
      </c>
      <c r="O4" s="12">
        <f>SUM(M4+N4)</f>
        <v>191.5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0_1_1"/>
    <protectedRange algorithmName="SHA-512" hashValue="ON39YdpmFHfN9f47KpiRvqrKx0V9+erV1CNkpWzYhW/Qyc6aT8rEyCrvauWSYGZK2ia3o7vd3akF07acHAFpOA==" saltValue="yVW9XmDwTqEnmpSGai0KYg==" spinCount="100000" sqref="D2" name="Range1_1_15_1"/>
    <protectedRange algorithmName="SHA-512" hashValue="ON39YdpmFHfN9f47KpiRvqrKx0V9+erV1CNkpWzYhW/Qyc6aT8rEyCrvauWSYGZK2ia3o7vd3akF07acHAFpOA==" saltValue="yVW9XmDwTqEnmpSGai0KYg==" spinCount="100000" sqref="E2:H2" name="Range1_3_4_1_1"/>
  </protectedRanges>
  <conditionalFormatting sqref="E2:J2">
    <cfRule type="cellIs" dxfId="1071" priority="1" operator="greaterThanOrEqual">
      <formula>200</formula>
    </cfRule>
  </conditionalFormatting>
  <conditionalFormatting sqref="F2">
    <cfRule type="top10" dxfId="1070" priority="2" rank="1"/>
  </conditionalFormatting>
  <conditionalFormatting sqref="I2">
    <cfRule type="top10" dxfId="1069" priority="3" rank="1"/>
    <cfRule type="top10" dxfId="1068" priority="4" rank="1"/>
  </conditionalFormatting>
  <conditionalFormatting sqref="E2">
    <cfRule type="top10" dxfId="1067" priority="5" rank="1"/>
  </conditionalFormatting>
  <conditionalFormatting sqref="G2">
    <cfRule type="top10" dxfId="1066" priority="6" rank="1"/>
  </conditionalFormatting>
  <conditionalFormatting sqref="H2">
    <cfRule type="top10" dxfId="1065" priority="7" rank="1"/>
  </conditionalFormatting>
  <conditionalFormatting sqref="J2">
    <cfRule type="top10" dxfId="1064" priority="8" rank="1"/>
  </conditionalFormatting>
  <hyperlinks>
    <hyperlink ref="Q1" location="'National Rankings'!A1" display="Back to Ranking" xr:uid="{AE299EB1-B706-4849-9D6C-B7E86C8B89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44A3CA-AFA1-4DA6-BBEB-58347AFB149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0D72F-6A8B-4602-BB3C-E4EA320213E6}">
  <sheetPr codeName="Sheet2"/>
  <dimension ref="A1:Q8"/>
  <sheetViews>
    <sheetView workbookViewId="0">
      <selection activeCell="A6" sqref="A6:O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55</v>
      </c>
      <c r="B2" s="15" t="s">
        <v>91</v>
      </c>
      <c r="C2" s="16">
        <v>44696</v>
      </c>
      <c r="D2" s="17" t="s">
        <v>24</v>
      </c>
      <c r="E2" s="18">
        <v>196</v>
      </c>
      <c r="F2" s="18">
        <v>194</v>
      </c>
      <c r="G2" s="18">
        <v>197</v>
      </c>
      <c r="H2" s="18">
        <v>197</v>
      </c>
      <c r="I2" s="18">
        <v>194</v>
      </c>
      <c r="J2" s="18">
        <v>196</v>
      </c>
      <c r="K2" s="19">
        <v>6</v>
      </c>
      <c r="L2" s="19">
        <v>1174</v>
      </c>
      <c r="M2" s="20">
        <v>195.66666666666666</v>
      </c>
      <c r="N2" s="21">
        <v>34</v>
      </c>
      <c r="O2" s="22">
        <v>229.66666666666666</v>
      </c>
    </row>
    <row r="3" spans="1:17" x14ac:dyDescent="0.3">
      <c r="A3" s="14" t="s">
        <v>60</v>
      </c>
      <c r="B3" s="15" t="s">
        <v>91</v>
      </c>
      <c r="C3" s="16">
        <v>44758</v>
      </c>
      <c r="D3" s="17" t="s">
        <v>23</v>
      </c>
      <c r="E3" s="18">
        <v>189</v>
      </c>
      <c r="F3" s="18">
        <v>196</v>
      </c>
      <c r="G3" s="18">
        <v>194</v>
      </c>
      <c r="H3" s="18">
        <v>190</v>
      </c>
      <c r="I3" s="18">
        <v>192</v>
      </c>
      <c r="J3" s="18">
        <v>195</v>
      </c>
      <c r="K3" s="19">
        <v>6</v>
      </c>
      <c r="L3" s="19">
        <v>1156</v>
      </c>
      <c r="M3" s="20">
        <v>192.66666666666666</v>
      </c>
      <c r="N3" s="21">
        <v>16</v>
      </c>
      <c r="O3" s="22">
        <v>208.66666666666666</v>
      </c>
    </row>
    <row r="4" spans="1:17" x14ac:dyDescent="0.3">
      <c r="A4" s="14" t="s">
        <v>60</v>
      </c>
      <c r="B4" s="96" t="s">
        <v>91</v>
      </c>
      <c r="C4" s="16">
        <v>44793</v>
      </c>
      <c r="D4" s="17" t="s">
        <v>23</v>
      </c>
      <c r="E4" s="18">
        <v>198</v>
      </c>
      <c r="F4" s="18">
        <v>196</v>
      </c>
      <c r="G4" s="18">
        <v>193</v>
      </c>
      <c r="H4" s="18">
        <v>197</v>
      </c>
      <c r="I4" s="18"/>
      <c r="J4" s="18"/>
      <c r="K4" s="19">
        <v>4</v>
      </c>
      <c r="L4" s="19">
        <v>784</v>
      </c>
      <c r="M4" s="20">
        <v>196</v>
      </c>
      <c r="N4" s="21">
        <v>13</v>
      </c>
      <c r="O4" s="22">
        <v>209</v>
      </c>
    </row>
    <row r="5" spans="1:17" x14ac:dyDescent="0.3">
      <c r="A5" s="14" t="s">
        <v>60</v>
      </c>
      <c r="B5" s="96" t="s">
        <v>91</v>
      </c>
      <c r="C5" s="16">
        <v>44794</v>
      </c>
      <c r="D5" s="17" t="s">
        <v>24</v>
      </c>
      <c r="E5" s="18">
        <v>191</v>
      </c>
      <c r="F5" s="18">
        <v>194</v>
      </c>
      <c r="G5" s="18">
        <v>194</v>
      </c>
      <c r="H5" s="18">
        <v>192</v>
      </c>
      <c r="I5" s="18"/>
      <c r="J5" s="18"/>
      <c r="K5" s="19">
        <v>4</v>
      </c>
      <c r="L5" s="19">
        <v>771</v>
      </c>
      <c r="M5" s="20">
        <v>192.75</v>
      </c>
      <c r="N5" s="21">
        <v>13</v>
      </c>
      <c r="O5" s="22">
        <v>205.75</v>
      </c>
    </row>
    <row r="6" spans="1:17" x14ac:dyDescent="0.3">
      <c r="A6" s="14" t="s">
        <v>20</v>
      </c>
      <c r="B6" s="15" t="s">
        <v>160</v>
      </c>
      <c r="C6" s="16">
        <v>44807</v>
      </c>
      <c r="D6" s="17" t="s">
        <v>156</v>
      </c>
      <c r="E6" s="18">
        <v>197</v>
      </c>
      <c r="F6" s="18">
        <v>196</v>
      </c>
      <c r="G6" s="18">
        <v>198</v>
      </c>
      <c r="H6" s="18">
        <v>198</v>
      </c>
      <c r="I6" s="18">
        <v>195</v>
      </c>
      <c r="J6" s="18">
        <v>199</v>
      </c>
      <c r="K6" s="19">
        <v>6</v>
      </c>
      <c r="L6" s="19">
        <v>1183</v>
      </c>
      <c r="M6" s="20">
        <v>197.16666666666666</v>
      </c>
      <c r="N6" s="21">
        <v>16</v>
      </c>
      <c r="O6" s="22">
        <v>213.16666666666666</v>
      </c>
    </row>
    <row r="8" spans="1:17" x14ac:dyDescent="0.3">
      <c r="K8" s="8">
        <f>SUM(K2:K7)</f>
        <v>26</v>
      </c>
      <c r="L8" s="8">
        <f>SUM(L2:L7)</f>
        <v>5068</v>
      </c>
      <c r="M8" s="7">
        <f>SUM(L8/K8)</f>
        <v>194.92307692307693</v>
      </c>
      <c r="N8" s="8">
        <f>SUM(N2:N7)</f>
        <v>92</v>
      </c>
      <c r="O8" s="12">
        <f>SUM(M8+N8)</f>
        <v>286.92307692307691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_1_1_11"/>
    <protectedRange algorithmName="SHA-512" hashValue="ON39YdpmFHfN9f47KpiRvqrKx0V9+erV1CNkpWzYhW/Qyc6aT8rEyCrvauWSYGZK2ia3o7vd3akF07acHAFpOA==" saltValue="yVW9XmDwTqEnmpSGai0KYg==" spinCount="100000" sqref="D2" name="Range1_1_4_1_1_7"/>
    <protectedRange algorithmName="SHA-512" hashValue="ON39YdpmFHfN9f47KpiRvqrKx0V9+erV1CNkpWzYhW/Qyc6aT8rEyCrvauWSYGZK2ia3o7vd3akF07acHAFpOA==" saltValue="yVW9XmDwTqEnmpSGai0KYg==" spinCount="100000" sqref="E3:J3 B3:C3" name="Range1_21"/>
    <protectedRange algorithmName="SHA-512" hashValue="ON39YdpmFHfN9f47KpiRvqrKx0V9+erV1CNkpWzYhW/Qyc6aT8rEyCrvauWSYGZK2ia3o7vd3akF07acHAFpOA==" saltValue="yVW9XmDwTqEnmpSGai0KYg==" spinCount="100000" sqref="D3" name="Range1_1_15"/>
    <protectedRange algorithmName="SHA-512" hashValue="ON39YdpmFHfN9f47KpiRvqrKx0V9+erV1CNkpWzYhW/Qyc6aT8rEyCrvauWSYGZK2ia3o7vd3akF07acHAFpOA==" saltValue="yVW9XmDwTqEnmpSGai0KYg==" spinCount="100000" sqref="B4:C4 E4:J4" name="Range1_4_1_1_1_2"/>
    <protectedRange algorithmName="SHA-512" hashValue="ON39YdpmFHfN9f47KpiRvqrKx0V9+erV1CNkpWzYhW/Qyc6aT8rEyCrvauWSYGZK2ia3o7vd3akF07acHAFpOA==" saltValue="yVW9XmDwTqEnmpSGai0KYg==" spinCount="100000" sqref="D4" name="Range1_1_4_1_1_1"/>
    <protectedRange algorithmName="SHA-512" hashValue="ON39YdpmFHfN9f47KpiRvqrKx0V9+erV1CNkpWzYhW/Qyc6aT8rEyCrvauWSYGZK2ia3o7vd3akF07acHAFpOA==" saltValue="yVW9XmDwTqEnmpSGai0KYg==" spinCount="100000" sqref="B5:C5 E5:J5" name="Range1_6_1_1_1"/>
    <protectedRange algorithmName="SHA-512" hashValue="ON39YdpmFHfN9f47KpiRvqrKx0V9+erV1CNkpWzYhW/Qyc6aT8rEyCrvauWSYGZK2ia3o7vd3akF07acHAFpOA==" saltValue="yVW9XmDwTqEnmpSGai0KYg==" spinCount="100000" sqref="D5" name="Range1_1_6_1_1_1"/>
    <protectedRange algorithmName="SHA-512" hashValue="ON39YdpmFHfN9f47KpiRvqrKx0V9+erV1CNkpWzYhW/Qyc6aT8rEyCrvauWSYGZK2ia3o7vd3akF07acHAFpOA==" saltValue="yVW9XmDwTqEnmpSGai0KYg==" spinCount="100000" sqref="B6:C6 E6:J6" name="Range1_14"/>
    <protectedRange algorithmName="SHA-512" hashValue="ON39YdpmFHfN9f47KpiRvqrKx0V9+erV1CNkpWzYhW/Qyc6aT8rEyCrvauWSYGZK2ia3o7vd3akF07acHAFpOA==" saltValue="yVW9XmDwTqEnmpSGai0KYg==" spinCount="100000" sqref="D6" name="Range1_1_21"/>
  </protectedRanges>
  <conditionalFormatting sqref="E2">
    <cfRule type="top10" dxfId="1063" priority="32" rank="1"/>
  </conditionalFormatting>
  <conditionalFormatting sqref="F2">
    <cfRule type="top10" dxfId="1062" priority="31" rank="1"/>
  </conditionalFormatting>
  <conditionalFormatting sqref="G2">
    <cfRule type="top10" dxfId="1061" priority="30" rank="1"/>
  </conditionalFormatting>
  <conditionalFormatting sqref="H2">
    <cfRule type="top10" dxfId="1060" priority="29" rank="1"/>
  </conditionalFormatting>
  <conditionalFormatting sqref="I2">
    <cfRule type="top10" dxfId="1059" priority="28" rank="1"/>
  </conditionalFormatting>
  <conditionalFormatting sqref="J2">
    <cfRule type="top10" dxfId="1058" priority="27" rank="1"/>
  </conditionalFormatting>
  <conditionalFormatting sqref="F3">
    <cfRule type="top10" dxfId="1057" priority="21" rank="1"/>
  </conditionalFormatting>
  <conditionalFormatting sqref="G3">
    <cfRule type="top10" dxfId="1056" priority="22" rank="1"/>
  </conditionalFormatting>
  <conditionalFormatting sqref="H3">
    <cfRule type="top10" dxfId="1055" priority="23" rank="1"/>
  </conditionalFormatting>
  <conditionalFormatting sqref="I3">
    <cfRule type="top10" dxfId="1054" priority="24" rank="1"/>
  </conditionalFormatting>
  <conditionalFormatting sqref="J3">
    <cfRule type="top10" dxfId="1053" priority="25" rank="1"/>
  </conditionalFormatting>
  <conditionalFormatting sqref="E3">
    <cfRule type="top10" dxfId="1052" priority="26" rank="1"/>
  </conditionalFormatting>
  <conditionalFormatting sqref="E3:J3">
    <cfRule type="cellIs" dxfId="1051" priority="20" operator="equal">
      <formula>200</formula>
    </cfRule>
  </conditionalFormatting>
  <conditionalFormatting sqref="E4">
    <cfRule type="top10" dxfId="1050" priority="19" rank="1"/>
  </conditionalFormatting>
  <conditionalFormatting sqref="F4">
    <cfRule type="top10" dxfId="1049" priority="18" rank="1"/>
  </conditionalFormatting>
  <conditionalFormatting sqref="G4">
    <cfRule type="top10" dxfId="1048" priority="17" rank="1"/>
  </conditionalFormatting>
  <conditionalFormatting sqref="H4">
    <cfRule type="top10" dxfId="1047" priority="16" rank="1"/>
  </conditionalFormatting>
  <conditionalFormatting sqref="I4">
    <cfRule type="top10" dxfId="1046" priority="15" rank="1"/>
  </conditionalFormatting>
  <conditionalFormatting sqref="J4">
    <cfRule type="top10" dxfId="1045" priority="14" rank="1"/>
  </conditionalFormatting>
  <conditionalFormatting sqref="E5">
    <cfRule type="top10" dxfId="1044" priority="13" rank="1"/>
  </conditionalFormatting>
  <conditionalFormatting sqref="F5">
    <cfRule type="top10" dxfId="1043" priority="12" rank="1"/>
  </conditionalFormatting>
  <conditionalFormatting sqref="G5">
    <cfRule type="top10" dxfId="1042" priority="11" rank="1"/>
  </conditionalFormatting>
  <conditionalFormatting sqref="H5">
    <cfRule type="top10" dxfId="1041" priority="10" rank="1"/>
  </conditionalFormatting>
  <conditionalFormatting sqref="I5">
    <cfRule type="top10" dxfId="1040" priority="9" rank="1"/>
  </conditionalFormatting>
  <conditionalFormatting sqref="J5">
    <cfRule type="top10" dxfId="1039" priority="8" rank="1"/>
  </conditionalFormatting>
  <conditionalFormatting sqref="E6">
    <cfRule type="top10" dxfId="1038" priority="7" rank="1"/>
  </conditionalFormatting>
  <conditionalFormatting sqref="F6">
    <cfRule type="top10" dxfId="1037" priority="6" rank="1"/>
  </conditionalFormatting>
  <conditionalFormatting sqref="G6">
    <cfRule type="top10" dxfId="1036" priority="5" rank="1"/>
  </conditionalFormatting>
  <conditionalFormatting sqref="H6">
    <cfRule type="top10" dxfId="1035" priority="4" rank="1"/>
  </conditionalFormatting>
  <conditionalFormatting sqref="I6">
    <cfRule type="top10" dxfId="1034" priority="3" rank="1"/>
  </conditionalFormatting>
  <conditionalFormatting sqref="J6">
    <cfRule type="top10" dxfId="1033" priority="2" rank="1"/>
  </conditionalFormatting>
  <conditionalFormatting sqref="E6:J6">
    <cfRule type="cellIs" dxfId="1032" priority="1" operator="greaterThanOrEqual">
      <formula>200</formula>
    </cfRule>
  </conditionalFormatting>
  <hyperlinks>
    <hyperlink ref="Q1" location="'National Rankings'!A1" display="Back to Ranking" xr:uid="{CBC748FF-5C25-49C7-887D-01887281439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8FE23E-D9EA-4A0A-B6E5-862F5D7C8AC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61F88-ECDF-4FB9-84E1-3D769961BEEA}">
  <dimension ref="A1:Q4"/>
  <sheetViews>
    <sheetView workbookViewId="0">
      <selection activeCell="B27" sqref="B27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150</v>
      </c>
      <c r="C2" s="16">
        <v>44779</v>
      </c>
      <c r="D2" s="17" t="s">
        <v>45</v>
      </c>
      <c r="E2" s="18">
        <v>183</v>
      </c>
      <c r="F2" s="18">
        <v>174</v>
      </c>
      <c r="G2" s="18">
        <v>174</v>
      </c>
      <c r="H2" s="18">
        <v>156</v>
      </c>
      <c r="I2" s="18"/>
      <c r="J2" s="18"/>
      <c r="K2" s="19">
        <v>4</v>
      </c>
      <c r="L2" s="19">
        <v>687</v>
      </c>
      <c r="M2" s="20">
        <v>171.75</v>
      </c>
      <c r="N2" s="21">
        <v>2</v>
      </c>
      <c r="O2" s="22">
        <v>173.75</v>
      </c>
    </row>
    <row r="4" spans="1:17" x14ac:dyDescent="0.3">
      <c r="K4" s="8">
        <f>SUM(K2:K3)</f>
        <v>4</v>
      </c>
      <c r="L4" s="8">
        <f>SUM(L2:L3)</f>
        <v>687</v>
      </c>
      <c r="M4" s="7">
        <f>SUM(L4/K4)</f>
        <v>171.75</v>
      </c>
      <c r="N4" s="8">
        <f>SUM(N2:N3)</f>
        <v>2</v>
      </c>
      <c r="O4" s="12">
        <f>SUM(M4+N4)</f>
        <v>173.75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" name="Range1_23"/>
    <protectedRange algorithmName="SHA-512" hashValue="ON39YdpmFHfN9f47KpiRvqrKx0V9+erV1CNkpWzYhW/Qyc6aT8rEyCrvauWSYGZK2ia3o7vd3akF07acHAFpOA==" saltValue="yVW9XmDwTqEnmpSGai0KYg==" spinCount="100000" sqref="D2" name="Range1_1_1_2_5"/>
  </protectedRanges>
  <hyperlinks>
    <hyperlink ref="Q1" location="'National Rankings'!A1" display="Back to Ranking" xr:uid="{14F31B5F-1288-40E4-84F4-E3925A56E0A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C34485-066C-48B1-B966-E4E50243992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E7350-E202-44ED-B00A-28B374FD6AE0}">
  <sheetPr codeName="Sheet82"/>
  <dimension ref="A1:Q10"/>
  <sheetViews>
    <sheetView workbookViewId="0">
      <selection activeCell="A8" sqref="A8:O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55</v>
      </c>
      <c r="B2" s="15" t="s">
        <v>48</v>
      </c>
      <c r="C2" s="16">
        <v>44639</v>
      </c>
      <c r="D2" s="17" t="s">
        <v>49</v>
      </c>
      <c r="E2" s="18">
        <v>172</v>
      </c>
      <c r="F2" s="18">
        <v>177</v>
      </c>
      <c r="G2" s="18"/>
      <c r="H2" s="18"/>
      <c r="I2" s="18"/>
      <c r="J2" s="18"/>
      <c r="K2" s="19">
        <v>2</v>
      </c>
      <c r="L2" s="19">
        <v>349</v>
      </c>
      <c r="M2" s="20">
        <v>174.5</v>
      </c>
      <c r="N2" s="21">
        <v>9</v>
      </c>
      <c r="O2" s="22">
        <v>183.5</v>
      </c>
    </row>
    <row r="3" spans="1:17" x14ac:dyDescent="0.3">
      <c r="A3" s="14" t="s">
        <v>20</v>
      </c>
      <c r="B3" s="15" t="s">
        <v>48</v>
      </c>
      <c r="C3" s="16">
        <v>44675</v>
      </c>
      <c r="D3" s="17" t="s">
        <v>49</v>
      </c>
      <c r="E3" s="18">
        <v>193</v>
      </c>
      <c r="F3" s="18">
        <v>194</v>
      </c>
      <c r="G3" s="18"/>
      <c r="H3" s="18"/>
      <c r="I3" s="18"/>
      <c r="J3" s="18"/>
      <c r="K3" s="19">
        <v>2</v>
      </c>
      <c r="L3" s="19">
        <v>387</v>
      </c>
      <c r="M3" s="20">
        <v>193.5</v>
      </c>
      <c r="N3" s="21">
        <v>9</v>
      </c>
      <c r="O3" s="22">
        <v>202.5</v>
      </c>
    </row>
    <row r="4" spans="1:17" x14ac:dyDescent="0.3">
      <c r="A4" s="48" t="s">
        <v>28</v>
      </c>
      <c r="B4" s="15" t="s">
        <v>103</v>
      </c>
      <c r="C4" s="16">
        <v>44612</v>
      </c>
      <c r="D4" s="17" t="s">
        <v>49</v>
      </c>
      <c r="E4" s="18">
        <v>165</v>
      </c>
      <c r="F4" s="18">
        <v>164</v>
      </c>
      <c r="G4" s="18"/>
      <c r="H4" s="18"/>
      <c r="I4" s="18"/>
      <c r="J4" s="18"/>
      <c r="K4" s="19">
        <v>2</v>
      </c>
      <c r="L4" s="19">
        <v>329</v>
      </c>
      <c r="M4" s="20">
        <v>164.5</v>
      </c>
      <c r="N4" s="21">
        <v>6</v>
      </c>
      <c r="O4" s="22">
        <v>170.5</v>
      </c>
    </row>
    <row r="5" spans="1:17" x14ac:dyDescent="0.3">
      <c r="A5" s="24" t="s">
        <v>60</v>
      </c>
      <c r="B5" s="25" t="s">
        <v>48</v>
      </c>
      <c r="C5" s="26">
        <v>44730</v>
      </c>
      <c r="D5" s="27" t="s">
        <v>49</v>
      </c>
      <c r="E5" s="28">
        <v>180</v>
      </c>
      <c r="F5" s="28">
        <v>184</v>
      </c>
      <c r="G5" s="28"/>
      <c r="H5" s="28"/>
      <c r="I5" s="28"/>
      <c r="J5" s="28"/>
      <c r="K5" s="29">
        <v>2</v>
      </c>
      <c r="L5" s="29">
        <v>364</v>
      </c>
      <c r="M5" s="30">
        <v>182</v>
      </c>
      <c r="N5" s="31">
        <v>9</v>
      </c>
      <c r="O5" s="32">
        <v>191</v>
      </c>
    </row>
    <row r="6" spans="1:17" x14ac:dyDescent="0.3">
      <c r="A6" s="14" t="s">
        <v>60</v>
      </c>
      <c r="B6" s="15" t="s">
        <v>103</v>
      </c>
      <c r="C6" s="16">
        <v>44758</v>
      </c>
      <c r="D6" s="17" t="s">
        <v>49</v>
      </c>
      <c r="E6" s="18">
        <v>169</v>
      </c>
      <c r="F6" s="18">
        <v>174</v>
      </c>
      <c r="G6" s="18"/>
      <c r="H6" s="18"/>
      <c r="I6" s="18"/>
      <c r="J6" s="18"/>
      <c r="K6" s="19">
        <v>2</v>
      </c>
      <c r="L6" s="19">
        <v>343</v>
      </c>
      <c r="M6" s="20">
        <v>171.5</v>
      </c>
      <c r="N6" s="21">
        <v>9</v>
      </c>
      <c r="O6" s="22">
        <v>180.5</v>
      </c>
    </row>
    <row r="7" spans="1:17" x14ac:dyDescent="0.3">
      <c r="A7" s="14" t="s">
        <v>20</v>
      </c>
      <c r="B7" s="15" t="s">
        <v>48</v>
      </c>
      <c r="C7" s="16">
        <v>44793</v>
      </c>
      <c r="D7" s="17" t="s">
        <v>49</v>
      </c>
      <c r="E7" s="18">
        <v>167</v>
      </c>
      <c r="F7" s="18">
        <v>173</v>
      </c>
      <c r="G7" s="18"/>
      <c r="H7" s="18"/>
      <c r="I7" s="18"/>
      <c r="J7" s="18"/>
      <c r="K7" s="19">
        <v>2</v>
      </c>
      <c r="L7" s="19">
        <v>340</v>
      </c>
      <c r="M7" s="20">
        <v>170</v>
      </c>
      <c r="N7" s="21">
        <v>9</v>
      </c>
      <c r="O7" s="22">
        <v>179</v>
      </c>
    </row>
    <row r="8" spans="1:17" x14ac:dyDescent="0.3">
      <c r="A8" s="14" t="s">
        <v>60</v>
      </c>
      <c r="B8" s="15" t="s">
        <v>48</v>
      </c>
      <c r="C8" s="16">
        <v>44821</v>
      </c>
      <c r="D8" s="17" t="s">
        <v>49</v>
      </c>
      <c r="E8" s="18">
        <v>181</v>
      </c>
      <c r="F8" s="18">
        <v>182</v>
      </c>
      <c r="G8" s="18"/>
      <c r="H8" s="18"/>
      <c r="I8" s="18"/>
      <c r="J8" s="18"/>
      <c r="K8" s="19">
        <v>2</v>
      </c>
      <c r="L8" s="19">
        <v>363</v>
      </c>
      <c r="M8" s="20">
        <v>181.5</v>
      </c>
      <c r="N8" s="21">
        <v>9</v>
      </c>
      <c r="O8" s="22">
        <v>190.5</v>
      </c>
    </row>
    <row r="10" spans="1:17" x14ac:dyDescent="0.3">
      <c r="K10" s="8">
        <f>SUM(K2:K9)</f>
        <v>14</v>
      </c>
      <c r="L10" s="8">
        <f>SUM(L2:L9)</f>
        <v>2475</v>
      </c>
      <c r="M10" s="7">
        <f>SUM(L10/K10)</f>
        <v>176.78571428571428</v>
      </c>
      <c r="N10" s="8">
        <f>SUM(N2:N9)</f>
        <v>60</v>
      </c>
      <c r="O10" s="12">
        <f>SUM(M10+N10)</f>
        <v>236.78571428571428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_1_1_1"/>
    <protectedRange algorithmName="SHA-512" hashValue="ON39YdpmFHfN9f47KpiRvqrKx0V9+erV1CNkpWzYhW/Qyc6aT8rEyCrvauWSYGZK2ia3o7vd3akF07acHAFpOA==" saltValue="yVW9XmDwTqEnmpSGai0KYg==" spinCount="100000" sqref="D2" name="Range1_1_4_1_1_1"/>
    <protectedRange algorithmName="SHA-512" hashValue="ON39YdpmFHfN9f47KpiRvqrKx0V9+erV1CNkpWzYhW/Qyc6aT8rEyCrvauWSYGZK2ia3o7vd3akF07acHAFpOA==" saltValue="yVW9XmDwTqEnmpSGai0KYg==" spinCount="100000" sqref="B3:C3 I3:J3" name="Range1_24"/>
    <protectedRange algorithmName="SHA-512" hashValue="ON39YdpmFHfN9f47KpiRvqrKx0V9+erV1CNkpWzYhW/Qyc6aT8rEyCrvauWSYGZK2ia3o7vd3akF07acHAFpOA==" saltValue="yVW9XmDwTqEnmpSGai0KYg==" spinCount="100000" sqref="D3" name="Range1_1_21"/>
    <protectedRange algorithmName="SHA-512" hashValue="ON39YdpmFHfN9f47KpiRvqrKx0V9+erV1CNkpWzYhW/Qyc6aT8rEyCrvauWSYGZK2ia3o7vd3akF07acHAFpOA==" saltValue="yVW9XmDwTqEnmpSGai0KYg==" spinCount="100000" sqref="E3:H3" name="Range1_3_9"/>
    <protectedRange algorithmName="SHA-512" hashValue="ON39YdpmFHfN9f47KpiRvqrKx0V9+erV1CNkpWzYhW/Qyc6aT8rEyCrvauWSYGZK2ia3o7vd3akF07acHAFpOA==" saltValue="yVW9XmDwTqEnmpSGai0KYg==" spinCount="100000" sqref="E4:J4 B4:C4" name="Range1_51"/>
    <protectedRange algorithmName="SHA-512" hashValue="ON39YdpmFHfN9f47KpiRvqrKx0V9+erV1CNkpWzYhW/Qyc6aT8rEyCrvauWSYGZK2ia3o7vd3akF07acHAFpOA==" saltValue="yVW9XmDwTqEnmpSGai0KYg==" spinCount="100000" sqref="D4" name="Range1_1_49"/>
    <protectedRange algorithmName="SHA-512" hashValue="ON39YdpmFHfN9f47KpiRvqrKx0V9+erV1CNkpWzYhW/Qyc6aT8rEyCrvauWSYGZK2ia3o7vd3akF07acHAFpOA==" saltValue="yVW9XmDwTqEnmpSGai0KYg==" spinCount="100000" sqref="B5:C5 E5:J5" name="Range1_2_1"/>
    <protectedRange algorithmName="SHA-512" hashValue="ON39YdpmFHfN9f47KpiRvqrKx0V9+erV1CNkpWzYhW/Qyc6aT8rEyCrvauWSYGZK2ia3o7vd3akF07acHAFpOA==" saltValue="yVW9XmDwTqEnmpSGai0KYg==" spinCount="100000" sqref="D5" name="Range1_1_1_1"/>
    <protectedRange algorithmName="SHA-512" hashValue="ON39YdpmFHfN9f47KpiRvqrKx0V9+erV1CNkpWzYhW/Qyc6aT8rEyCrvauWSYGZK2ia3o7vd3akF07acHAFpOA==" saltValue="yVW9XmDwTqEnmpSGai0KYg==" spinCount="100000" sqref="B6:C6 E6:J6" name="Range1_4_2_2"/>
    <protectedRange algorithmName="SHA-512" hashValue="ON39YdpmFHfN9f47KpiRvqrKx0V9+erV1CNkpWzYhW/Qyc6aT8rEyCrvauWSYGZK2ia3o7vd3akF07acHAFpOA==" saltValue="yVW9XmDwTqEnmpSGai0KYg==" spinCount="100000" sqref="D6" name="Range1_1_2_2_2"/>
    <protectedRange algorithmName="SHA-512" hashValue="ON39YdpmFHfN9f47KpiRvqrKx0V9+erV1CNkpWzYhW/Qyc6aT8rEyCrvauWSYGZK2ia3o7vd3akF07acHAFpOA==" saltValue="yVW9XmDwTqEnmpSGai0KYg==" spinCount="100000" sqref="E7:J7 B7:C7" name="Range1_14"/>
    <protectedRange algorithmName="SHA-512" hashValue="ON39YdpmFHfN9f47KpiRvqrKx0V9+erV1CNkpWzYhW/Qyc6aT8rEyCrvauWSYGZK2ia3o7vd3akF07acHAFpOA==" saltValue="yVW9XmDwTqEnmpSGai0KYg==" spinCount="100000" sqref="D7" name="Range1_1_21_1"/>
    <protectedRange algorithmName="SHA-512" hashValue="ON39YdpmFHfN9f47KpiRvqrKx0V9+erV1CNkpWzYhW/Qyc6aT8rEyCrvauWSYGZK2ia3o7vd3akF07acHAFpOA==" saltValue="yVW9XmDwTqEnmpSGai0KYg==" spinCount="100000" sqref="B8:C8 I8:J8" name="Range1_48"/>
    <protectedRange algorithmName="SHA-512" hashValue="ON39YdpmFHfN9f47KpiRvqrKx0V9+erV1CNkpWzYhW/Qyc6aT8rEyCrvauWSYGZK2ia3o7vd3akF07acHAFpOA==" saltValue="yVW9XmDwTqEnmpSGai0KYg==" spinCount="100000" sqref="D8" name="Range1_1_35"/>
    <protectedRange algorithmName="SHA-512" hashValue="ON39YdpmFHfN9f47KpiRvqrKx0V9+erV1CNkpWzYhW/Qyc6aT8rEyCrvauWSYGZK2ia3o7vd3akF07acHAFpOA==" saltValue="yVW9XmDwTqEnmpSGai0KYg==" spinCount="100000" sqref="E8:H8" name="Range1_3_13"/>
  </protectedRanges>
  <conditionalFormatting sqref="E2">
    <cfRule type="top10" dxfId="1031" priority="48" rank="1"/>
  </conditionalFormatting>
  <conditionalFormatting sqref="F2">
    <cfRule type="top10" dxfId="1030" priority="47" rank="1"/>
  </conditionalFormatting>
  <conditionalFormatting sqref="G2">
    <cfRule type="top10" dxfId="1029" priority="46" rank="1"/>
  </conditionalFormatting>
  <conditionalFormatting sqref="H2">
    <cfRule type="top10" dxfId="1028" priority="45" rank="1"/>
  </conditionalFormatting>
  <conditionalFormatting sqref="I2">
    <cfRule type="top10" dxfId="1027" priority="44" rank="1"/>
  </conditionalFormatting>
  <conditionalFormatting sqref="J2">
    <cfRule type="top10" dxfId="1026" priority="43" rank="1"/>
  </conditionalFormatting>
  <conditionalFormatting sqref="F3">
    <cfRule type="top10" dxfId="1025" priority="40" rank="1"/>
  </conditionalFormatting>
  <conditionalFormatting sqref="I3">
    <cfRule type="top10" dxfId="1024" priority="37" rank="1"/>
    <cfRule type="top10" dxfId="1023" priority="42" rank="1"/>
  </conditionalFormatting>
  <conditionalFormatting sqref="E3">
    <cfRule type="top10" dxfId="1022" priority="41" rank="1"/>
  </conditionalFormatting>
  <conditionalFormatting sqref="G3">
    <cfRule type="top10" dxfId="1021" priority="39" rank="1"/>
  </conditionalFormatting>
  <conditionalFormatting sqref="H3">
    <cfRule type="top10" dxfId="1020" priority="38" rank="1"/>
  </conditionalFormatting>
  <conditionalFormatting sqref="J3">
    <cfRule type="top10" dxfId="1019" priority="36" rank="1"/>
  </conditionalFormatting>
  <conditionalFormatting sqref="E3:J3">
    <cfRule type="cellIs" dxfId="1018" priority="35" operator="greaterThanOrEqual">
      <formula>200</formula>
    </cfRule>
  </conditionalFormatting>
  <conditionalFormatting sqref="E4:J4">
    <cfRule type="cellIs" dxfId="1017" priority="28" operator="equal">
      <formula>200</formula>
    </cfRule>
  </conditionalFormatting>
  <conditionalFormatting sqref="I4">
    <cfRule type="top10" dxfId="1016" priority="29" rank="1"/>
  </conditionalFormatting>
  <conditionalFormatting sqref="H4">
    <cfRule type="top10" dxfId="1015" priority="30" rank="1"/>
  </conditionalFormatting>
  <conditionalFormatting sqref="G4">
    <cfRule type="top10" dxfId="1014" priority="31" rank="1"/>
  </conditionalFormatting>
  <conditionalFormatting sqref="F4">
    <cfRule type="top10" dxfId="1013" priority="32" rank="1"/>
  </conditionalFormatting>
  <conditionalFormatting sqref="E4">
    <cfRule type="top10" dxfId="1012" priority="33" rank="1"/>
  </conditionalFormatting>
  <conditionalFormatting sqref="J4">
    <cfRule type="top10" dxfId="1011" priority="34" rank="1"/>
  </conditionalFormatting>
  <conditionalFormatting sqref="J5">
    <cfRule type="top10" dxfId="1010" priority="22" rank="1"/>
  </conditionalFormatting>
  <conditionalFormatting sqref="I5">
    <cfRule type="top10" dxfId="1009" priority="23" rank="1"/>
  </conditionalFormatting>
  <conditionalFormatting sqref="H5">
    <cfRule type="top10" dxfId="1008" priority="24" rank="1"/>
  </conditionalFormatting>
  <conditionalFormatting sqref="G5">
    <cfRule type="top10" dxfId="1007" priority="25" rank="1"/>
  </conditionalFormatting>
  <conditionalFormatting sqref="F5">
    <cfRule type="top10" dxfId="1006" priority="26" rank="1"/>
  </conditionalFormatting>
  <conditionalFormatting sqref="E5">
    <cfRule type="top10" dxfId="1005" priority="27" rank="1"/>
  </conditionalFormatting>
  <conditionalFormatting sqref="E6">
    <cfRule type="top10" dxfId="1004" priority="21" rank="1"/>
  </conditionalFormatting>
  <conditionalFormatting sqref="F6">
    <cfRule type="top10" dxfId="1003" priority="20" rank="1"/>
  </conditionalFormatting>
  <conditionalFormatting sqref="G6">
    <cfRule type="top10" dxfId="1002" priority="19" rank="1"/>
  </conditionalFormatting>
  <conditionalFormatting sqref="H6">
    <cfRule type="top10" dxfId="1001" priority="18" rank="1"/>
  </conditionalFormatting>
  <conditionalFormatting sqref="I6">
    <cfRule type="top10" dxfId="1000" priority="17" rank="1"/>
  </conditionalFormatting>
  <conditionalFormatting sqref="J6">
    <cfRule type="top10" dxfId="999" priority="16" rank="1"/>
  </conditionalFormatting>
  <conditionalFormatting sqref="E7">
    <cfRule type="top10" dxfId="998" priority="15" rank="1"/>
  </conditionalFormatting>
  <conditionalFormatting sqref="F7">
    <cfRule type="top10" dxfId="997" priority="14" rank="1"/>
  </conditionalFormatting>
  <conditionalFormatting sqref="G7">
    <cfRule type="top10" dxfId="996" priority="13" rank="1"/>
  </conditionalFormatting>
  <conditionalFormatting sqref="H7">
    <cfRule type="top10" dxfId="995" priority="12" rank="1"/>
  </conditionalFormatting>
  <conditionalFormatting sqref="I7">
    <cfRule type="top10" dxfId="994" priority="11" rank="1"/>
  </conditionalFormatting>
  <conditionalFormatting sqref="J7">
    <cfRule type="top10" dxfId="993" priority="10" rank="1"/>
  </conditionalFormatting>
  <conditionalFormatting sqref="E7:J7">
    <cfRule type="cellIs" dxfId="992" priority="9" operator="greaterThanOrEqual">
      <formula>200</formula>
    </cfRule>
  </conditionalFormatting>
  <conditionalFormatting sqref="F8">
    <cfRule type="top10" dxfId="991" priority="6" rank="1"/>
  </conditionalFormatting>
  <conditionalFormatting sqref="I8">
    <cfRule type="top10" dxfId="990" priority="3" rank="1"/>
    <cfRule type="top10" dxfId="989" priority="8" rank="1"/>
  </conditionalFormatting>
  <conditionalFormatting sqref="E8">
    <cfRule type="top10" dxfId="988" priority="7" rank="1"/>
  </conditionalFormatting>
  <conditionalFormatting sqref="G8">
    <cfRule type="top10" dxfId="987" priority="5" rank="1"/>
  </conditionalFormatting>
  <conditionalFormatting sqref="H8">
    <cfRule type="top10" dxfId="986" priority="4" rank="1"/>
  </conditionalFormatting>
  <conditionalFormatting sqref="J8">
    <cfRule type="top10" dxfId="985" priority="2" rank="1"/>
  </conditionalFormatting>
  <conditionalFormatting sqref="E8:J8">
    <cfRule type="cellIs" dxfId="984" priority="1" operator="greaterThanOrEqual">
      <formula>200</formula>
    </cfRule>
  </conditionalFormatting>
  <hyperlinks>
    <hyperlink ref="Q1" location="'National Rankings'!A1" display="Back to Ranking" xr:uid="{E546C7FD-3EAB-4D6C-808D-BA7585CF5F8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AC7611-BC47-4967-BA5F-4363B6F3F0B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31669-25A8-415F-8922-C2A81CBC27DF}">
  <dimension ref="A1:Q5"/>
  <sheetViews>
    <sheetView workbookViewId="0">
      <selection activeCell="A3" sqref="A3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161</v>
      </c>
      <c r="C2" s="16">
        <v>44807</v>
      </c>
      <c r="D2" s="17" t="s">
        <v>156</v>
      </c>
      <c r="E2" s="18">
        <v>185</v>
      </c>
      <c r="F2" s="18">
        <v>184</v>
      </c>
      <c r="G2" s="18">
        <v>192</v>
      </c>
      <c r="H2" s="18">
        <v>192</v>
      </c>
      <c r="I2" s="18">
        <v>188</v>
      </c>
      <c r="J2" s="18">
        <v>193</v>
      </c>
      <c r="K2" s="19">
        <v>6</v>
      </c>
      <c r="L2" s="19">
        <v>1134</v>
      </c>
      <c r="M2" s="20">
        <v>189</v>
      </c>
      <c r="N2" s="21">
        <v>4</v>
      </c>
      <c r="O2" s="22">
        <v>193</v>
      </c>
    </row>
    <row r="3" spans="1:17" x14ac:dyDescent="0.3">
      <c r="A3" s="14" t="s">
        <v>60</v>
      </c>
      <c r="B3" s="15" t="s">
        <v>161</v>
      </c>
      <c r="C3" s="16">
        <v>44815</v>
      </c>
      <c r="D3" s="17" t="s">
        <v>66</v>
      </c>
      <c r="E3" s="18">
        <v>186</v>
      </c>
      <c r="F3" s="18">
        <v>190</v>
      </c>
      <c r="G3" s="18">
        <v>186</v>
      </c>
      <c r="H3" s="18">
        <v>192</v>
      </c>
      <c r="I3" s="18">
        <v>188</v>
      </c>
      <c r="J3" s="18">
        <v>191</v>
      </c>
      <c r="K3" s="19">
        <v>6</v>
      </c>
      <c r="L3" s="19">
        <v>1133</v>
      </c>
      <c r="M3" s="20">
        <v>188.83333333333334</v>
      </c>
      <c r="N3" s="21">
        <v>4</v>
      </c>
      <c r="O3" s="22">
        <v>192.83333333333334</v>
      </c>
    </row>
    <row r="5" spans="1:17" x14ac:dyDescent="0.3">
      <c r="K5" s="8">
        <f>SUM(K2:K4)</f>
        <v>12</v>
      </c>
      <c r="L5" s="8">
        <f>SUM(L2:L4)</f>
        <v>2267</v>
      </c>
      <c r="M5" s="7">
        <f>SUM(L5/K5)</f>
        <v>188.91666666666666</v>
      </c>
      <c r="N5" s="8">
        <f>SUM(N2:N4)</f>
        <v>8</v>
      </c>
      <c r="O5" s="12">
        <f>SUM(M5+N5)</f>
        <v>196.91666666666666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4"/>
    <protectedRange algorithmName="SHA-512" hashValue="ON39YdpmFHfN9f47KpiRvqrKx0V9+erV1CNkpWzYhW/Qyc6aT8rEyCrvauWSYGZK2ia3o7vd3akF07acHAFpOA==" saltValue="yVW9XmDwTqEnmpSGai0KYg==" spinCount="100000" sqref="D2" name="Range1_1_21"/>
    <protectedRange algorithmName="SHA-512" hashValue="ON39YdpmFHfN9f47KpiRvqrKx0V9+erV1CNkpWzYhW/Qyc6aT8rEyCrvauWSYGZK2ia3o7vd3akF07acHAFpOA==" saltValue="yVW9XmDwTqEnmpSGai0KYg==" spinCount="100000" sqref="I3:J3 B3:C3" name="Range1_48"/>
    <protectedRange algorithmName="SHA-512" hashValue="ON39YdpmFHfN9f47KpiRvqrKx0V9+erV1CNkpWzYhW/Qyc6aT8rEyCrvauWSYGZK2ia3o7vd3akF07acHAFpOA==" saltValue="yVW9XmDwTqEnmpSGai0KYg==" spinCount="100000" sqref="D3" name="Range1_1_35"/>
    <protectedRange algorithmName="SHA-512" hashValue="ON39YdpmFHfN9f47KpiRvqrKx0V9+erV1CNkpWzYhW/Qyc6aT8rEyCrvauWSYGZK2ia3o7vd3akF07acHAFpOA==" saltValue="yVW9XmDwTqEnmpSGai0KYg==" spinCount="100000" sqref="E3:H3" name="Range1_3_13"/>
  </protectedRanges>
  <conditionalFormatting sqref="E2">
    <cfRule type="top10" dxfId="983" priority="15" rank="1"/>
  </conditionalFormatting>
  <conditionalFormatting sqref="F2">
    <cfRule type="top10" dxfId="982" priority="14" rank="1"/>
  </conditionalFormatting>
  <conditionalFormatting sqref="G2">
    <cfRule type="top10" dxfId="981" priority="13" rank="1"/>
  </conditionalFormatting>
  <conditionalFormatting sqref="H2">
    <cfRule type="top10" dxfId="980" priority="12" rank="1"/>
  </conditionalFormatting>
  <conditionalFormatting sqref="I2">
    <cfRule type="top10" dxfId="979" priority="11" rank="1"/>
  </conditionalFormatting>
  <conditionalFormatting sqref="J2">
    <cfRule type="top10" dxfId="978" priority="10" rank="1"/>
  </conditionalFormatting>
  <conditionalFormatting sqref="E2:J2">
    <cfRule type="cellIs" dxfId="977" priority="9" operator="greaterThanOrEqual">
      <formula>200</formula>
    </cfRule>
  </conditionalFormatting>
  <conditionalFormatting sqref="F3">
    <cfRule type="top10" dxfId="976" priority="6" rank="1"/>
  </conditionalFormatting>
  <conditionalFormatting sqref="I3">
    <cfRule type="top10" dxfId="975" priority="3" rank="1"/>
    <cfRule type="top10" dxfId="974" priority="8" rank="1"/>
  </conditionalFormatting>
  <conditionalFormatting sqref="E3">
    <cfRule type="top10" dxfId="973" priority="7" rank="1"/>
  </conditionalFormatting>
  <conditionalFormatting sqref="G3">
    <cfRule type="top10" dxfId="972" priority="5" rank="1"/>
  </conditionalFormatting>
  <conditionalFormatting sqref="H3">
    <cfRule type="top10" dxfId="971" priority="4" rank="1"/>
  </conditionalFormatting>
  <conditionalFormatting sqref="J3">
    <cfRule type="top10" dxfId="970" priority="2" rank="1"/>
  </conditionalFormatting>
  <conditionalFormatting sqref="E3:J3">
    <cfRule type="cellIs" dxfId="969" priority="1" operator="greaterThanOrEqual">
      <formula>200</formula>
    </cfRule>
  </conditionalFormatting>
  <hyperlinks>
    <hyperlink ref="Q1" location="'National Rankings'!A1" display="Back to Ranking" xr:uid="{29974FCE-D135-47EF-8DE0-422EFB303F4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D56261-3A0E-41B7-9DCB-22E3FFE5D99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20C9A-83D8-468A-AC9A-67F0D7ACA16C}">
  <sheetPr codeName="Sheet57"/>
  <dimension ref="A1:O7"/>
  <sheetViews>
    <sheetView workbookViewId="0">
      <selection activeCell="A5" sqref="A5:O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5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3">
      <c r="A2" s="14" t="s">
        <v>20</v>
      </c>
      <c r="B2" s="15" t="s">
        <v>96</v>
      </c>
      <c r="C2" s="16">
        <v>44724</v>
      </c>
      <c r="D2" s="17" t="s">
        <v>66</v>
      </c>
      <c r="E2" s="18">
        <v>181</v>
      </c>
      <c r="F2" s="18">
        <v>178</v>
      </c>
      <c r="G2" s="18">
        <v>179</v>
      </c>
      <c r="H2" s="18">
        <v>189</v>
      </c>
      <c r="I2" s="18"/>
      <c r="J2" s="18"/>
      <c r="K2" s="19">
        <v>4</v>
      </c>
      <c r="L2" s="19">
        <v>727</v>
      </c>
      <c r="M2" s="20">
        <v>181.75</v>
      </c>
      <c r="N2" s="21">
        <v>6</v>
      </c>
      <c r="O2" s="22">
        <v>187.75</v>
      </c>
    </row>
    <row r="3" spans="1:15" x14ac:dyDescent="0.3">
      <c r="A3" s="14" t="s">
        <v>20</v>
      </c>
      <c r="B3" s="15" t="s">
        <v>96</v>
      </c>
      <c r="C3" s="16">
        <v>44752</v>
      </c>
      <c r="D3" s="17" t="s">
        <v>66</v>
      </c>
      <c r="E3" s="18">
        <v>184</v>
      </c>
      <c r="F3" s="18">
        <v>181</v>
      </c>
      <c r="G3" s="18">
        <v>181</v>
      </c>
      <c r="H3" s="18">
        <v>190</v>
      </c>
      <c r="I3" s="18"/>
      <c r="J3" s="18"/>
      <c r="K3" s="19">
        <v>4</v>
      </c>
      <c r="L3" s="19">
        <v>736</v>
      </c>
      <c r="M3" s="20">
        <v>184</v>
      </c>
      <c r="N3" s="21">
        <v>2</v>
      </c>
      <c r="O3" s="22">
        <v>186</v>
      </c>
    </row>
    <row r="4" spans="1:15" x14ac:dyDescent="0.3">
      <c r="A4" s="14" t="s">
        <v>20</v>
      </c>
      <c r="B4" s="15" t="s">
        <v>96</v>
      </c>
      <c r="C4" s="16">
        <v>44807</v>
      </c>
      <c r="D4" s="17" t="s">
        <v>156</v>
      </c>
      <c r="E4" s="18">
        <v>168</v>
      </c>
      <c r="F4" s="18">
        <v>184</v>
      </c>
      <c r="G4" s="18">
        <v>186</v>
      </c>
      <c r="H4" s="18">
        <v>190</v>
      </c>
      <c r="I4" s="18">
        <v>191</v>
      </c>
      <c r="J4" s="18">
        <v>191</v>
      </c>
      <c r="K4" s="19">
        <v>6</v>
      </c>
      <c r="L4" s="19">
        <v>1110</v>
      </c>
      <c r="M4" s="20">
        <v>185</v>
      </c>
      <c r="N4" s="21">
        <v>4</v>
      </c>
      <c r="O4" s="22">
        <v>189</v>
      </c>
    </row>
    <row r="5" spans="1:15" x14ac:dyDescent="0.3">
      <c r="A5" s="14" t="s">
        <v>20</v>
      </c>
      <c r="B5" s="15" t="s">
        <v>96</v>
      </c>
      <c r="C5" s="16">
        <v>44815</v>
      </c>
      <c r="D5" s="17" t="s">
        <v>66</v>
      </c>
      <c r="E5" s="18">
        <v>183</v>
      </c>
      <c r="F5" s="18">
        <v>188</v>
      </c>
      <c r="G5" s="18">
        <v>189</v>
      </c>
      <c r="H5" s="18">
        <v>189</v>
      </c>
      <c r="I5" s="18">
        <v>189</v>
      </c>
      <c r="J5" s="18">
        <v>192</v>
      </c>
      <c r="K5" s="19">
        <v>6</v>
      </c>
      <c r="L5" s="19">
        <v>1130</v>
      </c>
      <c r="M5" s="20">
        <v>188.33333333333334</v>
      </c>
      <c r="N5" s="21">
        <v>4</v>
      </c>
      <c r="O5" s="22">
        <v>192.33333333333334</v>
      </c>
    </row>
    <row r="7" spans="1:15" x14ac:dyDescent="0.3">
      <c r="K7" s="8">
        <f>SUM(K2:K6)</f>
        <v>20</v>
      </c>
      <c r="L7" s="8">
        <f>SUM(L2:L6)</f>
        <v>3703</v>
      </c>
      <c r="M7" s="7">
        <f>SUM(L7/K7)</f>
        <v>185.15</v>
      </c>
      <c r="N7" s="8">
        <f>SUM(N2:N6)</f>
        <v>16</v>
      </c>
      <c r="O7" s="12">
        <f>SUM(M7+N7)</f>
        <v>201.15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0"/>
    <protectedRange algorithmName="SHA-512" hashValue="ON39YdpmFHfN9f47KpiRvqrKx0V9+erV1CNkpWzYhW/Qyc6aT8rEyCrvauWSYGZK2ia3o7vd3akF07acHAFpOA==" saltValue="yVW9XmDwTqEnmpSGai0KYg==" spinCount="100000" sqref="D2" name="Range1_1_2_11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B4:C4" name="Range1"/>
    <protectedRange algorithmName="SHA-512" hashValue="ON39YdpmFHfN9f47KpiRvqrKx0V9+erV1CNkpWzYhW/Qyc6aT8rEyCrvauWSYGZK2ia3o7vd3akF07acHAFpOA==" saltValue="yVW9XmDwTqEnmpSGai0KYg==" spinCount="100000" sqref="D4" name="Range1_1_15"/>
    <protectedRange algorithmName="SHA-512" hashValue="ON39YdpmFHfN9f47KpiRvqrKx0V9+erV1CNkpWzYhW/Qyc6aT8rEyCrvauWSYGZK2ia3o7vd3akF07acHAFpOA==" saltValue="yVW9XmDwTqEnmpSGai0KYg==" spinCount="100000" sqref="E4:J4" name="Range1_3_5"/>
    <protectedRange sqref="B5:C5 E5:J5" name="Range1_8_2"/>
    <protectedRange sqref="D5" name="Range1_1_6_2"/>
  </protectedRanges>
  <conditionalFormatting sqref="E2">
    <cfRule type="top10" dxfId="2559" priority="26" rank="1"/>
  </conditionalFormatting>
  <conditionalFormatting sqref="F2">
    <cfRule type="top10" dxfId="2558" priority="25" rank="1"/>
  </conditionalFormatting>
  <conditionalFormatting sqref="G2">
    <cfRule type="top10" dxfId="2557" priority="24" rank="1"/>
  </conditionalFormatting>
  <conditionalFormatting sqref="H2">
    <cfRule type="top10" dxfId="2556" priority="23" rank="1"/>
  </conditionalFormatting>
  <conditionalFormatting sqref="I2">
    <cfRule type="top10" dxfId="2555" priority="22" rank="1"/>
  </conditionalFormatting>
  <conditionalFormatting sqref="J2">
    <cfRule type="top10" dxfId="2554" priority="21" rank="1"/>
  </conditionalFormatting>
  <conditionalFormatting sqref="I3">
    <cfRule type="top10" dxfId="2553" priority="15" rank="1"/>
  </conditionalFormatting>
  <conditionalFormatting sqref="H3">
    <cfRule type="top10" dxfId="2552" priority="16" rank="1"/>
  </conditionalFormatting>
  <conditionalFormatting sqref="G3">
    <cfRule type="top10" dxfId="2551" priority="17" rank="1"/>
  </conditionalFormatting>
  <conditionalFormatting sqref="F3">
    <cfRule type="top10" dxfId="2550" priority="18" rank="1"/>
  </conditionalFormatting>
  <conditionalFormatting sqref="E3">
    <cfRule type="top10" dxfId="2549" priority="19" rank="1"/>
  </conditionalFormatting>
  <conditionalFormatting sqref="J3">
    <cfRule type="top10" dxfId="2548" priority="20" rank="1"/>
  </conditionalFormatting>
  <conditionalFormatting sqref="E3:J3">
    <cfRule type="cellIs" dxfId="2547" priority="14" operator="equal">
      <formula>200</formula>
    </cfRule>
  </conditionalFormatting>
  <conditionalFormatting sqref="E4:J4">
    <cfRule type="cellIs" dxfId="2546" priority="7" operator="greaterThanOrEqual">
      <formula>200</formula>
    </cfRule>
  </conditionalFormatting>
  <conditionalFormatting sqref="F4">
    <cfRule type="top10" dxfId="2545" priority="8" rank="1"/>
  </conditionalFormatting>
  <conditionalFormatting sqref="E4">
    <cfRule type="top10" dxfId="2544" priority="9" rank="1"/>
  </conditionalFormatting>
  <conditionalFormatting sqref="J4">
    <cfRule type="top10" dxfId="2543" priority="10" rank="1"/>
  </conditionalFormatting>
  <conditionalFormatting sqref="G4">
    <cfRule type="top10" dxfId="2542" priority="11" rank="1"/>
  </conditionalFormatting>
  <conditionalFormatting sqref="H4">
    <cfRule type="top10" dxfId="2541" priority="12" rank="1"/>
  </conditionalFormatting>
  <conditionalFormatting sqref="I4">
    <cfRule type="top10" dxfId="2540" priority="13" rank="1"/>
  </conditionalFormatting>
  <conditionalFormatting sqref="E5">
    <cfRule type="top10" dxfId="2539" priority="1" rank="1"/>
  </conditionalFormatting>
  <conditionalFormatting sqref="F5">
    <cfRule type="top10" dxfId="2538" priority="2" rank="1"/>
  </conditionalFormatting>
  <conditionalFormatting sqref="G5">
    <cfRule type="top10" dxfId="2537" priority="3" rank="1"/>
  </conditionalFormatting>
  <conditionalFormatting sqref="H5">
    <cfRule type="top10" dxfId="2536" priority="4" rank="1"/>
  </conditionalFormatting>
  <conditionalFormatting sqref="I5">
    <cfRule type="top10" dxfId="2535" priority="5" rank="1"/>
  </conditionalFormatting>
  <conditionalFormatting sqref="J5">
    <cfRule type="top10" dxfId="2534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CB1778-AA65-466E-ABD6-9172F13DB1F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3AFE7-EC7B-48DD-9686-63610A5F1DD1}">
  <sheetPr codeName="Sheet19"/>
  <dimension ref="A1:Q7"/>
  <sheetViews>
    <sheetView workbookViewId="0">
      <selection activeCell="A5" sqref="A5:O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48" t="s">
        <v>60</v>
      </c>
      <c r="B2" s="49" t="s">
        <v>113</v>
      </c>
      <c r="C2" s="50">
        <v>44702</v>
      </c>
      <c r="D2" s="51" t="s">
        <v>106</v>
      </c>
      <c r="E2" s="52">
        <v>196</v>
      </c>
      <c r="F2" s="52">
        <v>189</v>
      </c>
      <c r="G2" s="52">
        <v>195</v>
      </c>
      <c r="H2" s="52">
        <v>194</v>
      </c>
      <c r="I2" s="52"/>
      <c r="J2" s="52"/>
      <c r="K2" s="53">
        <v>4</v>
      </c>
      <c r="L2" s="53">
        <v>774</v>
      </c>
      <c r="M2" s="54">
        <v>193.5</v>
      </c>
      <c r="N2" s="55">
        <v>11</v>
      </c>
      <c r="O2" s="56">
        <v>204.5</v>
      </c>
    </row>
    <row r="3" spans="1:17" x14ac:dyDescent="0.3">
      <c r="A3" s="24" t="s">
        <v>60</v>
      </c>
      <c r="B3" s="25" t="s">
        <v>113</v>
      </c>
      <c r="C3" s="26">
        <v>44730</v>
      </c>
      <c r="D3" s="27" t="s">
        <v>106</v>
      </c>
      <c r="E3" s="28">
        <v>188</v>
      </c>
      <c r="F3" s="28">
        <v>187</v>
      </c>
      <c r="G3" s="28">
        <v>188</v>
      </c>
      <c r="H3" s="28">
        <v>185</v>
      </c>
      <c r="I3" s="28">
        <v>191</v>
      </c>
      <c r="J3" s="28">
        <v>194</v>
      </c>
      <c r="K3" s="29">
        <v>6</v>
      </c>
      <c r="L3" s="29">
        <v>1133</v>
      </c>
      <c r="M3" s="30">
        <v>188.83333333333334</v>
      </c>
      <c r="N3" s="31">
        <v>22</v>
      </c>
      <c r="O3" s="32">
        <v>210.83333333333334</v>
      </c>
    </row>
    <row r="4" spans="1:17" x14ac:dyDescent="0.3">
      <c r="A4" s="14" t="s">
        <v>60</v>
      </c>
      <c r="B4" s="15" t="s">
        <v>113</v>
      </c>
      <c r="C4" s="16">
        <v>44758</v>
      </c>
      <c r="D4" s="17" t="s">
        <v>106</v>
      </c>
      <c r="E4" s="18">
        <v>193</v>
      </c>
      <c r="F4" s="18">
        <v>196</v>
      </c>
      <c r="G4" s="18">
        <v>192</v>
      </c>
      <c r="H4" s="18">
        <v>193</v>
      </c>
      <c r="I4" s="18"/>
      <c r="J4" s="18"/>
      <c r="K4" s="19">
        <v>4</v>
      </c>
      <c r="L4" s="19">
        <v>774</v>
      </c>
      <c r="M4" s="20">
        <v>193.5</v>
      </c>
      <c r="N4" s="21">
        <v>9</v>
      </c>
      <c r="O4" s="22">
        <v>202.5</v>
      </c>
    </row>
    <row r="5" spans="1:17" x14ac:dyDescent="0.3">
      <c r="A5" s="14" t="s">
        <v>60</v>
      </c>
      <c r="B5" s="96" t="s">
        <v>113</v>
      </c>
      <c r="C5" s="16">
        <v>44793</v>
      </c>
      <c r="D5" s="17" t="s">
        <v>106</v>
      </c>
      <c r="E5" s="18">
        <v>190</v>
      </c>
      <c r="F5" s="18">
        <v>196</v>
      </c>
      <c r="G5" s="18">
        <v>198</v>
      </c>
      <c r="H5" s="18">
        <v>191</v>
      </c>
      <c r="I5" s="18">
        <v>194</v>
      </c>
      <c r="J5" s="18">
        <v>192</v>
      </c>
      <c r="K5" s="19">
        <v>6</v>
      </c>
      <c r="L5" s="19">
        <v>1161</v>
      </c>
      <c r="M5" s="20">
        <v>193.5</v>
      </c>
      <c r="N5" s="21">
        <v>26</v>
      </c>
      <c r="O5" s="22">
        <v>219.5</v>
      </c>
    </row>
    <row r="7" spans="1:17" x14ac:dyDescent="0.3">
      <c r="K7" s="8">
        <f>SUM(K2:K6)</f>
        <v>20</v>
      </c>
      <c r="L7" s="8">
        <f>SUM(L2:L6)</f>
        <v>3842</v>
      </c>
      <c r="M7" s="7">
        <f>SUM(L7/K7)</f>
        <v>192.1</v>
      </c>
      <c r="N7" s="8">
        <f>SUM(N2:N6)</f>
        <v>68</v>
      </c>
      <c r="O7" s="12">
        <f>SUM(M7+N7)</f>
        <v>260.10000000000002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3"/>
    <protectedRange algorithmName="SHA-512" hashValue="ON39YdpmFHfN9f47KpiRvqrKx0V9+erV1CNkpWzYhW/Qyc6aT8rEyCrvauWSYGZK2ia3o7vd3akF07acHAFpOA==" saltValue="yVW9XmDwTqEnmpSGai0KYg==" spinCount="100000" sqref="D2" name="Range1_1_43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B4:C4 E4:J4" name="Range1_5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B5:C5" name="Range1_1_2_2_1_1_1"/>
    <protectedRange algorithmName="SHA-512" hashValue="ON39YdpmFHfN9f47KpiRvqrKx0V9+erV1CNkpWzYhW/Qyc6aT8rEyCrvauWSYGZK2ia3o7vd3akF07acHAFpOA==" saltValue="yVW9XmDwTqEnmpSGai0KYg==" spinCount="100000" sqref="D5" name="Range1_1_1_2_1_1_1_1"/>
    <protectedRange algorithmName="SHA-512" hashValue="ON39YdpmFHfN9f47KpiRvqrKx0V9+erV1CNkpWzYhW/Qyc6aT8rEyCrvauWSYGZK2ia3o7vd3akF07acHAFpOA==" saltValue="yVW9XmDwTqEnmpSGai0KYg==" spinCount="100000" sqref="E5:J5" name="Range1_4_2_1_1_1"/>
  </protectedRanges>
  <conditionalFormatting sqref="J2">
    <cfRule type="top10" dxfId="968" priority="19" rank="1"/>
  </conditionalFormatting>
  <conditionalFormatting sqref="I2">
    <cfRule type="top10" dxfId="967" priority="20" rank="1"/>
  </conditionalFormatting>
  <conditionalFormatting sqref="H2">
    <cfRule type="top10" dxfId="966" priority="21" rank="1"/>
  </conditionalFormatting>
  <conditionalFormatting sqref="G2">
    <cfRule type="top10" dxfId="965" priority="22" rank="1"/>
  </conditionalFormatting>
  <conditionalFormatting sqref="F2">
    <cfRule type="top10" dxfId="964" priority="23" rank="1"/>
  </conditionalFormatting>
  <conditionalFormatting sqref="E2">
    <cfRule type="top10" dxfId="963" priority="24" rank="1"/>
  </conditionalFormatting>
  <conditionalFormatting sqref="J3">
    <cfRule type="top10" dxfId="962" priority="13" rank="1"/>
  </conditionalFormatting>
  <conditionalFormatting sqref="I3">
    <cfRule type="top10" dxfId="961" priority="14" rank="1"/>
  </conditionalFormatting>
  <conditionalFormatting sqref="H3">
    <cfRule type="top10" dxfId="960" priority="15" rank="1"/>
  </conditionalFormatting>
  <conditionalFormatting sqref="G3">
    <cfRule type="top10" dxfId="959" priority="16" rank="1"/>
  </conditionalFormatting>
  <conditionalFormatting sqref="F3">
    <cfRule type="top10" dxfId="958" priority="17" rank="1"/>
  </conditionalFormatting>
  <conditionalFormatting sqref="E3">
    <cfRule type="top10" dxfId="957" priority="18" rank="1"/>
  </conditionalFormatting>
  <conditionalFormatting sqref="I4">
    <cfRule type="top10" dxfId="956" priority="12" rank="1"/>
  </conditionalFormatting>
  <conditionalFormatting sqref="H4">
    <cfRule type="top10" dxfId="955" priority="8" rank="1"/>
  </conditionalFormatting>
  <conditionalFormatting sqref="J4">
    <cfRule type="top10" dxfId="954" priority="9" rank="1"/>
  </conditionalFormatting>
  <conditionalFormatting sqref="G4">
    <cfRule type="top10" dxfId="953" priority="11" rank="1"/>
  </conditionalFormatting>
  <conditionalFormatting sqref="F4">
    <cfRule type="top10" dxfId="952" priority="10" rank="1"/>
  </conditionalFormatting>
  <conditionalFormatting sqref="E4">
    <cfRule type="top10" dxfId="951" priority="7" rank="1"/>
  </conditionalFormatting>
  <conditionalFormatting sqref="E5">
    <cfRule type="top10" dxfId="950" priority="6" rank="1"/>
  </conditionalFormatting>
  <conditionalFormatting sqref="F5">
    <cfRule type="top10" dxfId="949" priority="5" rank="1"/>
  </conditionalFormatting>
  <conditionalFormatting sqref="G5">
    <cfRule type="top10" dxfId="948" priority="4" rank="1"/>
  </conditionalFormatting>
  <conditionalFormatting sqref="H5">
    <cfRule type="top10" dxfId="947" priority="3" rank="1"/>
  </conditionalFormatting>
  <conditionalFormatting sqref="I5">
    <cfRule type="top10" dxfId="946" priority="2" rank="1"/>
  </conditionalFormatting>
  <conditionalFormatting sqref="J5">
    <cfRule type="top10" dxfId="945" priority="1" rank="1"/>
  </conditionalFormatting>
  <hyperlinks>
    <hyperlink ref="Q1" location="'National Rankings'!A1" display="Back to Ranking" xr:uid="{32C06777-5724-4516-BAD5-CF8EC32D0D9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F9558C0-FA11-4850-BB92-4B914103028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31CEB-F9A4-4C21-A98A-69B36D6E9C36}">
  <sheetPr codeName="Sheet33"/>
  <dimension ref="A1:Q25"/>
  <sheetViews>
    <sheetView workbookViewId="0">
      <selection activeCell="A23" sqref="A23:O2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34</v>
      </c>
      <c r="C2" s="16">
        <v>44618</v>
      </c>
      <c r="D2" s="17" t="s">
        <v>32</v>
      </c>
      <c r="E2" s="18">
        <v>184</v>
      </c>
      <c r="F2" s="18">
        <v>192</v>
      </c>
      <c r="G2" s="18">
        <v>186</v>
      </c>
      <c r="H2" s="18">
        <v>190</v>
      </c>
      <c r="I2" s="18"/>
      <c r="J2" s="18"/>
      <c r="K2" s="19">
        <v>4</v>
      </c>
      <c r="L2" s="19">
        <v>752</v>
      </c>
      <c r="M2" s="20">
        <v>188</v>
      </c>
      <c r="N2" s="21">
        <v>6</v>
      </c>
      <c r="O2" s="22">
        <v>194</v>
      </c>
    </row>
    <row r="3" spans="1:17" x14ac:dyDescent="0.3">
      <c r="A3" s="14" t="s">
        <v>20</v>
      </c>
      <c r="B3" s="15" t="s">
        <v>34</v>
      </c>
      <c r="C3" s="16">
        <v>44632</v>
      </c>
      <c r="D3" s="17" t="s">
        <v>32</v>
      </c>
      <c r="E3" s="18">
        <v>184</v>
      </c>
      <c r="F3" s="18">
        <v>185</v>
      </c>
      <c r="G3" s="18">
        <v>185</v>
      </c>
      <c r="H3" s="18">
        <v>183</v>
      </c>
      <c r="I3" s="18"/>
      <c r="J3" s="18"/>
      <c r="K3" s="19">
        <v>4</v>
      </c>
      <c r="L3" s="19">
        <v>737</v>
      </c>
      <c r="M3" s="20">
        <v>184.25</v>
      </c>
      <c r="N3" s="21">
        <v>6</v>
      </c>
      <c r="O3" s="22">
        <v>190.25</v>
      </c>
    </row>
    <row r="4" spans="1:17" x14ac:dyDescent="0.3">
      <c r="A4" s="14" t="s">
        <v>20</v>
      </c>
      <c r="B4" s="15" t="s">
        <v>34</v>
      </c>
      <c r="C4" s="16">
        <v>44646</v>
      </c>
      <c r="D4" s="17" t="s">
        <v>32</v>
      </c>
      <c r="E4" s="18">
        <v>182</v>
      </c>
      <c r="F4" s="18">
        <v>184</v>
      </c>
      <c r="G4" s="18">
        <v>182</v>
      </c>
      <c r="H4" s="18">
        <v>174.001</v>
      </c>
      <c r="I4" s="18"/>
      <c r="J4" s="18"/>
      <c r="K4" s="19">
        <v>4</v>
      </c>
      <c r="L4" s="19">
        <v>722.00099999999998</v>
      </c>
      <c r="M4" s="20">
        <v>180.50024999999999</v>
      </c>
      <c r="N4" s="21">
        <v>2</v>
      </c>
      <c r="O4" s="22">
        <v>182.50024999999999</v>
      </c>
    </row>
    <row r="5" spans="1:17" x14ac:dyDescent="0.3">
      <c r="A5" s="14" t="s">
        <v>20</v>
      </c>
      <c r="B5" s="15" t="s">
        <v>34</v>
      </c>
      <c r="C5" s="16">
        <v>44656</v>
      </c>
      <c r="D5" s="17" t="s">
        <v>32</v>
      </c>
      <c r="E5" s="18">
        <v>173.001</v>
      </c>
      <c r="F5" s="18">
        <v>169</v>
      </c>
      <c r="G5" s="18">
        <v>183.001</v>
      </c>
      <c r="H5" s="18">
        <v>188</v>
      </c>
      <c r="I5" s="18"/>
      <c r="J5" s="18"/>
      <c r="K5" s="19">
        <v>4</v>
      </c>
      <c r="L5" s="19">
        <v>713.00199999999995</v>
      </c>
      <c r="M5" s="20">
        <v>178.25049999999999</v>
      </c>
      <c r="N5" s="21">
        <v>2</v>
      </c>
      <c r="O5" s="22">
        <v>180.25049999999999</v>
      </c>
    </row>
    <row r="6" spans="1:17" x14ac:dyDescent="0.3">
      <c r="A6" s="14" t="s">
        <v>20</v>
      </c>
      <c r="B6" s="15" t="s">
        <v>34</v>
      </c>
      <c r="C6" s="16">
        <v>44660</v>
      </c>
      <c r="D6" s="17" t="s">
        <v>32</v>
      </c>
      <c r="E6" s="18">
        <v>185</v>
      </c>
      <c r="F6" s="18">
        <v>179</v>
      </c>
      <c r="G6" s="18">
        <v>185</v>
      </c>
      <c r="H6" s="18">
        <v>184</v>
      </c>
      <c r="I6" s="18"/>
      <c r="J6" s="18"/>
      <c r="K6" s="19">
        <v>4</v>
      </c>
      <c r="L6" s="19">
        <v>733</v>
      </c>
      <c r="M6" s="20">
        <v>183.25</v>
      </c>
      <c r="N6" s="21">
        <v>3</v>
      </c>
      <c r="O6" s="22">
        <v>186.25</v>
      </c>
    </row>
    <row r="7" spans="1:17" x14ac:dyDescent="0.3">
      <c r="A7" s="14" t="s">
        <v>20</v>
      </c>
      <c r="B7" s="15" t="s">
        <v>34</v>
      </c>
      <c r="C7" s="16">
        <v>44674</v>
      </c>
      <c r="D7" s="17" t="s">
        <v>32</v>
      </c>
      <c r="E7" s="18">
        <v>187</v>
      </c>
      <c r="F7" s="18">
        <v>187.001</v>
      </c>
      <c r="G7" s="18">
        <v>190</v>
      </c>
      <c r="H7" s="18">
        <v>185</v>
      </c>
      <c r="I7" s="18"/>
      <c r="J7" s="18"/>
      <c r="K7" s="19">
        <v>4</v>
      </c>
      <c r="L7" s="19">
        <v>749.00099999999998</v>
      </c>
      <c r="M7" s="20">
        <v>187.25024999999999</v>
      </c>
      <c r="N7" s="21">
        <v>8</v>
      </c>
      <c r="O7" s="22">
        <v>195.25024999999999</v>
      </c>
    </row>
    <row r="8" spans="1:17" x14ac:dyDescent="0.3">
      <c r="A8" s="14" t="s">
        <v>60</v>
      </c>
      <c r="B8" s="15" t="s">
        <v>34</v>
      </c>
      <c r="C8" s="16">
        <v>44684</v>
      </c>
      <c r="D8" s="17" t="s">
        <v>32</v>
      </c>
      <c r="E8" s="18">
        <v>188</v>
      </c>
      <c r="F8" s="18">
        <v>179</v>
      </c>
      <c r="G8" s="18">
        <v>188</v>
      </c>
      <c r="H8" s="18">
        <v>189.001</v>
      </c>
      <c r="I8" s="18"/>
      <c r="J8" s="18"/>
      <c r="K8" s="19">
        <v>4</v>
      </c>
      <c r="L8" s="19">
        <v>744.00099999999998</v>
      </c>
      <c r="M8" s="20">
        <v>186.00024999999999</v>
      </c>
      <c r="N8" s="21">
        <v>2</v>
      </c>
      <c r="O8" s="22">
        <v>188.00024999999999</v>
      </c>
    </row>
    <row r="9" spans="1:17" x14ac:dyDescent="0.3">
      <c r="A9" s="14" t="s">
        <v>60</v>
      </c>
      <c r="B9" s="15" t="s">
        <v>34</v>
      </c>
      <c r="C9" s="16">
        <v>44695</v>
      </c>
      <c r="D9" s="17" t="s">
        <v>32</v>
      </c>
      <c r="E9" s="18">
        <v>190</v>
      </c>
      <c r="F9" s="18">
        <v>194</v>
      </c>
      <c r="G9" s="18">
        <v>185</v>
      </c>
      <c r="H9" s="18">
        <v>194</v>
      </c>
      <c r="I9" s="18"/>
      <c r="J9" s="18"/>
      <c r="K9" s="19">
        <v>4</v>
      </c>
      <c r="L9" s="19">
        <v>763</v>
      </c>
      <c r="M9" s="20">
        <v>190.75</v>
      </c>
      <c r="N9" s="21">
        <v>9</v>
      </c>
      <c r="O9" s="22">
        <v>199.75</v>
      </c>
    </row>
    <row r="10" spans="1:17" x14ac:dyDescent="0.3">
      <c r="A10" s="48" t="s">
        <v>20</v>
      </c>
      <c r="B10" s="49" t="s">
        <v>34</v>
      </c>
      <c r="C10" s="50">
        <v>44709</v>
      </c>
      <c r="D10" s="51" t="s">
        <v>32</v>
      </c>
      <c r="E10" s="52">
        <v>188.001</v>
      </c>
      <c r="F10" s="52">
        <v>188</v>
      </c>
      <c r="G10" s="52">
        <v>185</v>
      </c>
      <c r="H10" s="52">
        <v>187</v>
      </c>
      <c r="I10" s="52"/>
      <c r="J10" s="52"/>
      <c r="K10" s="53">
        <v>4</v>
      </c>
      <c r="L10" s="53">
        <v>748.00099999999998</v>
      </c>
      <c r="M10" s="54">
        <v>187.00024999999999</v>
      </c>
      <c r="N10" s="55">
        <v>8</v>
      </c>
      <c r="O10" s="56">
        <v>195.00024999999999</v>
      </c>
    </row>
    <row r="11" spans="1:17" x14ac:dyDescent="0.3">
      <c r="A11" s="14" t="s">
        <v>20</v>
      </c>
      <c r="B11" s="15" t="s">
        <v>34</v>
      </c>
      <c r="C11" s="16">
        <v>44719</v>
      </c>
      <c r="D11" s="17" t="s">
        <v>32</v>
      </c>
      <c r="E11" s="18">
        <v>186</v>
      </c>
      <c r="F11" s="18">
        <v>193</v>
      </c>
      <c r="G11" s="18">
        <v>191</v>
      </c>
      <c r="H11" s="18">
        <v>195</v>
      </c>
      <c r="I11" s="18"/>
      <c r="J11" s="18"/>
      <c r="K11" s="19">
        <v>4</v>
      </c>
      <c r="L11" s="19">
        <v>765</v>
      </c>
      <c r="M11" s="20">
        <v>191.25</v>
      </c>
      <c r="N11" s="21">
        <v>5</v>
      </c>
      <c r="O11" s="22">
        <v>196.25</v>
      </c>
    </row>
    <row r="12" spans="1:17" x14ac:dyDescent="0.3">
      <c r="A12" s="14" t="s">
        <v>20</v>
      </c>
      <c r="B12" s="15" t="s">
        <v>34</v>
      </c>
      <c r="C12" s="16">
        <v>44723</v>
      </c>
      <c r="D12" s="17" t="s">
        <v>32</v>
      </c>
      <c r="E12" s="18">
        <v>189</v>
      </c>
      <c r="F12" s="18">
        <v>195</v>
      </c>
      <c r="G12" s="18">
        <v>191</v>
      </c>
      <c r="H12" s="18">
        <v>181</v>
      </c>
      <c r="I12" s="18"/>
      <c r="J12" s="18"/>
      <c r="K12" s="19">
        <v>4</v>
      </c>
      <c r="L12" s="19">
        <v>756</v>
      </c>
      <c r="M12" s="20">
        <v>189</v>
      </c>
      <c r="N12" s="21">
        <v>7</v>
      </c>
      <c r="O12" s="22">
        <v>196</v>
      </c>
    </row>
    <row r="13" spans="1:17" x14ac:dyDescent="0.3">
      <c r="A13" s="24" t="s">
        <v>20</v>
      </c>
      <c r="B13" s="25" t="s">
        <v>34</v>
      </c>
      <c r="C13" s="26">
        <v>44737</v>
      </c>
      <c r="D13" s="27" t="s">
        <v>32</v>
      </c>
      <c r="E13" s="28">
        <v>194</v>
      </c>
      <c r="F13" s="28">
        <v>186</v>
      </c>
      <c r="G13" s="28">
        <v>187.001</v>
      </c>
      <c r="H13" s="28">
        <v>184</v>
      </c>
      <c r="I13" s="28"/>
      <c r="J13" s="28"/>
      <c r="K13" s="29">
        <v>4</v>
      </c>
      <c r="L13" s="29">
        <v>751.00099999999998</v>
      </c>
      <c r="M13" s="30">
        <v>187.75024999999999</v>
      </c>
      <c r="N13" s="31">
        <v>9</v>
      </c>
      <c r="O13" s="32">
        <v>196.75024999999999</v>
      </c>
    </row>
    <row r="14" spans="1:17" x14ac:dyDescent="0.3">
      <c r="A14" s="24" t="s">
        <v>20</v>
      </c>
      <c r="B14" s="25" t="s">
        <v>34</v>
      </c>
      <c r="C14" s="26">
        <v>44731</v>
      </c>
      <c r="D14" s="27" t="s">
        <v>32</v>
      </c>
      <c r="E14" s="28">
        <v>178</v>
      </c>
      <c r="F14" s="28">
        <v>183</v>
      </c>
      <c r="G14" s="28">
        <v>184</v>
      </c>
      <c r="H14" s="28">
        <v>183</v>
      </c>
      <c r="I14" s="28">
        <v>185</v>
      </c>
      <c r="J14" s="28">
        <v>183</v>
      </c>
      <c r="K14" s="29">
        <v>6</v>
      </c>
      <c r="L14" s="29">
        <v>1096</v>
      </c>
      <c r="M14" s="30">
        <v>182.66666666666666</v>
      </c>
      <c r="N14" s="31">
        <v>6</v>
      </c>
      <c r="O14" s="32">
        <v>188.66666666666666</v>
      </c>
    </row>
    <row r="15" spans="1:17" x14ac:dyDescent="0.3">
      <c r="A15" s="14" t="s">
        <v>20</v>
      </c>
      <c r="B15" s="15" t="s">
        <v>34</v>
      </c>
      <c r="C15" s="16">
        <v>44747</v>
      </c>
      <c r="D15" s="17" t="s">
        <v>32</v>
      </c>
      <c r="E15" s="18">
        <v>167</v>
      </c>
      <c r="F15" s="18">
        <v>182</v>
      </c>
      <c r="G15" s="18">
        <v>185</v>
      </c>
      <c r="H15" s="18">
        <v>176</v>
      </c>
      <c r="I15" s="18"/>
      <c r="J15" s="18"/>
      <c r="K15" s="19">
        <v>4</v>
      </c>
      <c r="L15" s="19">
        <v>710</v>
      </c>
      <c r="M15" s="20">
        <v>177.5</v>
      </c>
      <c r="N15" s="21">
        <v>2</v>
      </c>
      <c r="O15" s="22">
        <v>179.5</v>
      </c>
    </row>
    <row r="16" spans="1:17" x14ac:dyDescent="0.3">
      <c r="A16" s="14" t="s">
        <v>20</v>
      </c>
      <c r="B16" s="15" t="s">
        <v>34</v>
      </c>
      <c r="C16" s="16">
        <v>44751</v>
      </c>
      <c r="D16" s="17" t="s">
        <v>32</v>
      </c>
      <c r="E16" s="18">
        <v>192</v>
      </c>
      <c r="F16" s="18">
        <v>188</v>
      </c>
      <c r="G16" s="18">
        <v>193.001</v>
      </c>
      <c r="H16" s="18">
        <v>183</v>
      </c>
      <c r="I16" s="18"/>
      <c r="J16" s="18"/>
      <c r="K16" s="19">
        <v>4</v>
      </c>
      <c r="L16" s="19">
        <v>756.00099999999998</v>
      </c>
      <c r="M16" s="20">
        <v>189.00024999999999</v>
      </c>
      <c r="N16" s="21">
        <v>8</v>
      </c>
      <c r="O16" s="22">
        <v>197.00024999999999</v>
      </c>
    </row>
    <row r="17" spans="1:15" x14ac:dyDescent="0.3">
      <c r="A17" s="14" t="s">
        <v>60</v>
      </c>
      <c r="B17" s="15" t="s">
        <v>34</v>
      </c>
      <c r="C17" s="16">
        <v>44765</v>
      </c>
      <c r="D17" s="17" t="s">
        <v>32</v>
      </c>
      <c r="E17" s="18">
        <v>188</v>
      </c>
      <c r="F17" s="18">
        <v>182.001</v>
      </c>
      <c r="G17" s="18">
        <v>188</v>
      </c>
      <c r="H17" s="18">
        <v>183.001</v>
      </c>
      <c r="I17" s="18"/>
      <c r="J17" s="18"/>
      <c r="K17" s="19">
        <v>4</v>
      </c>
      <c r="L17" s="19">
        <v>741.00199999999995</v>
      </c>
      <c r="M17" s="20">
        <v>185.25049999999999</v>
      </c>
      <c r="N17" s="21">
        <v>3</v>
      </c>
      <c r="O17" s="22">
        <v>188.25049999999999</v>
      </c>
    </row>
    <row r="18" spans="1:15" x14ac:dyDescent="0.3">
      <c r="A18" s="14" t="s">
        <v>60</v>
      </c>
      <c r="B18" s="15" t="s">
        <v>34</v>
      </c>
      <c r="C18" s="16">
        <v>44772</v>
      </c>
      <c r="D18" s="17" t="s">
        <v>32</v>
      </c>
      <c r="E18" s="18">
        <v>187</v>
      </c>
      <c r="F18" s="18">
        <v>194</v>
      </c>
      <c r="G18" s="18">
        <v>189</v>
      </c>
      <c r="H18" s="18">
        <v>181</v>
      </c>
      <c r="I18" s="18">
        <v>187</v>
      </c>
      <c r="J18" s="18">
        <v>185</v>
      </c>
      <c r="K18" s="19">
        <v>6</v>
      </c>
      <c r="L18" s="19">
        <v>1123</v>
      </c>
      <c r="M18" s="20">
        <v>187.16666666666666</v>
      </c>
      <c r="N18" s="21">
        <v>22</v>
      </c>
      <c r="O18" s="22">
        <v>209.16666666666666</v>
      </c>
    </row>
    <row r="19" spans="1:15" x14ac:dyDescent="0.3">
      <c r="A19" s="14" t="s">
        <v>60</v>
      </c>
      <c r="B19" s="15" t="s">
        <v>34</v>
      </c>
      <c r="C19" s="16">
        <v>44775</v>
      </c>
      <c r="D19" s="17" t="s">
        <v>32</v>
      </c>
      <c r="E19" s="18">
        <v>182</v>
      </c>
      <c r="F19" s="18">
        <v>184</v>
      </c>
      <c r="G19" s="18">
        <v>189</v>
      </c>
      <c r="H19" s="18">
        <v>187</v>
      </c>
      <c r="I19" s="18"/>
      <c r="J19" s="18"/>
      <c r="K19" s="19">
        <v>4</v>
      </c>
      <c r="L19" s="19">
        <v>742</v>
      </c>
      <c r="M19" s="20">
        <v>185.5</v>
      </c>
      <c r="N19" s="21">
        <v>3</v>
      </c>
      <c r="O19" s="22">
        <v>188.5</v>
      </c>
    </row>
    <row r="20" spans="1:15" x14ac:dyDescent="0.3">
      <c r="A20" s="14" t="s">
        <v>20</v>
      </c>
      <c r="B20" s="15" t="s">
        <v>34</v>
      </c>
      <c r="C20" s="16">
        <v>44786</v>
      </c>
      <c r="D20" s="17" t="s">
        <v>32</v>
      </c>
      <c r="E20" s="18">
        <v>188</v>
      </c>
      <c r="F20" s="18">
        <v>188.001</v>
      </c>
      <c r="G20" s="18">
        <v>189</v>
      </c>
      <c r="H20" s="18">
        <v>183</v>
      </c>
      <c r="I20" s="18"/>
      <c r="J20" s="18"/>
      <c r="K20" s="19">
        <v>4</v>
      </c>
      <c r="L20" s="19">
        <v>748.00099999999998</v>
      </c>
      <c r="M20" s="20">
        <v>187.00024999999999</v>
      </c>
      <c r="N20" s="21">
        <v>2</v>
      </c>
      <c r="O20" s="22">
        <v>189.00024999999999</v>
      </c>
    </row>
    <row r="21" spans="1:15" x14ac:dyDescent="0.3">
      <c r="A21" s="14" t="s">
        <v>20</v>
      </c>
      <c r="B21" s="15" t="s">
        <v>34</v>
      </c>
      <c r="C21" s="16">
        <v>44810</v>
      </c>
      <c r="D21" s="17" t="s">
        <v>32</v>
      </c>
      <c r="E21" s="18">
        <v>193</v>
      </c>
      <c r="F21" s="18">
        <v>184</v>
      </c>
      <c r="G21" s="18">
        <v>191.001</v>
      </c>
      <c r="H21" s="18">
        <v>192</v>
      </c>
      <c r="I21" s="18"/>
      <c r="J21" s="18"/>
      <c r="K21" s="19">
        <v>4</v>
      </c>
      <c r="L21" s="19">
        <v>760.00099999999998</v>
      </c>
      <c r="M21" s="20">
        <v>190.00024999999999</v>
      </c>
      <c r="N21" s="21">
        <v>3</v>
      </c>
      <c r="O21" s="22">
        <v>193.00024999999999</v>
      </c>
    </row>
    <row r="22" spans="1:15" x14ac:dyDescent="0.3">
      <c r="A22" s="14" t="s">
        <v>20</v>
      </c>
      <c r="B22" s="15" t="s">
        <v>34</v>
      </c>
      <c r="C22" s="16">
        <v>44800</v>
      </c>
      <c r="D22" s="17" t="s">
        <v>32</v>
      </c>
      <c r="E22" s="18">
        <v>189</v>
      </c>
      <c r="F22" s="18">
        <v>195</v>
      </c>
      <c r="G22" s="18">
        <v>188</v>
      </c>
      <c r="H22" s="18">
        <v>184</v>
      </c>
      <c r="I22" s="18"/>
      <c r="J22" s="18"/>
      <c r="K22" s="19">
        <v>4</v>
      </c>
      <c r="L22" s="19">
        <v>756</v>
      </c>
      <c r="M22" s="20">
        <v>189</v>
      </c>
      <c r="N22" s="21">
        <v>6</v>
      </c>
      <c r="O22" s="22">
        <v>195</v>
      </c>
    </row>
    <row r="23" spans="1:15" x14ac:dyDescent="0.3">
      <c r="A23" s="14" t="s">
        <v>60</v>
      </c>
      <c r="B23" s="15" t="s">
        <v>34</v>
      </c>
      <c r="C23" s="16">
        <v>44814</v>
      </c>
      <c r="D23" s="17" t="s">
        <v>32</v>
      </c>
      <c r="E23" s="18">
        <v>195</v>
      </c>
      <c r="F23" s="18">
        <v>190</v>
      </c>
      <c r="G23" s="18">
        <v>190</v>
      </c>
      <c r="H23" s="18">
        <v>193</v>
      </c>
      <c r="I23" s="18"/>
      <c r="J23" s="18"/>
      <c r="K23" s="19">
        <v>4</v>
      </c>
      <c r="L23" s="19">
        <v>768</v>
      </c>
      <c r="M23" s="20">
        <v>192</v>
      </c>
      <c r="N23" s="21">
        <v>6</v>
      </c>
      <c r="O23" s="22">
        <v>198</v>
      </c>
    </row>
    <row r="25" spans="1:15" x14ac:dyDescent="0.3">
      <c r="K25" s="8">
        <f>SUM(K2:K24)</f>
        <v>92</v>
      </c>
      <c r="L25" s="8">
        <f>SUM(L2:L24)</f>
        <v>17133.012000000002</v>
      </c>
      <c r="M25" s="7">
        <f>SUM(L25/K25)</f>
        <v>186.22839130434787</v>
      </c>
      <c r="N25" s="8">
        <f>SUM(N2:N24)</f>
        <v>128</v>
      </c>
      <c r="O25" s="12">
        <f>SUM(M25+N25)</f>
        <v>314.22839130434784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3:J3 B3:C3" name="Range1_4_1_1"/>
    <protectedRange algorithmName="SHA-512" hashValue="ON39YdpmFHfN9f47KpiRvqrKx0V9+erV1CNkpWzYhW/Qyc6aT8rEyCrvauWSYGZK2ia3o7vd3akF07acHAFpOA==" saltValue="yVW9XmDwTqEnmpSGai0KYg==" spinCount="100000" sqref="D3" name="Range1_1_2_1_1"/>
    <protectedRange algorithmName="SHA-512" hashValue="ON39YdpmFHfN9f47KpiRvqrKx0V9+erV1CNkpWzYhW/Qyc6aT8rEyCrvauWSYGZK2ia3o7vd3akF07acHAFpOA==" saltValue="yVW9XmDwTqEnmpSGai0KYg==" spinCount="100000" sqref="B4:C4 E4:J4" name="Range1_4_3"/>
    <protectedRange algorithmName="SHA-512" hashValue="ON39YdpmFHfN9f47KpiRvqrKx0V9+erV1CNkpWzYhW/Qyc6aT8rEyCrvauWSYGZK2ia3o7vd3akF07acHAFpOA==" saltValue="yVW9XmDwTqEnmpSGai0KYg==" spinCount="100000" sqref="D4" name="Range1_1_2_3"/>
    <protectedRange algorithmName="SHA-512" hashValue="ON39YdpmFHfN9f47KpiRvqrKx0V9+erV1CNkpWzYhW/Qyc6aT8rEyCrvauWSYGZK2ia3o7vd3akF07acHAFpOA==" saltValue="yVW9XmDwTqEnmpSGai0KYg==" spinCount="100000" sqref="B5:C5 I5:J5" name="Range1_20_1"/>
    <protectedRange algorithmName="SHA-512" hashValue="ON39YdpmFHfN9f47KpiRvqrKx0V9+erV1CNkpWzYhW/Qyc6aT8rEyCrvauWSYGZK2ia3o7vd3akF07acHAFpOA==" saltValue="yVW9XmDwTqEnmpSGai0KYg==" spinCount="100000" sqref="D5" name="Range1_1_15"/>
    <protectedRange algorithmName="SHA-512" hashValue="ON39YdpmFHfN9f47KpiRvqrKx0V9+erV1CNkpWzYhW/Qyc6aT8rEyCrvauWSYGZK2ia3o7vd3akF07acHAFpOA==" saltValue="yVW9XmDwTqEnmpSGai0KYg==" spinCount="100000" sqref="E5:H5" name="Range1_3_4_1"/>
    <protectedRange algorithmName="SHA-512" hashValue="ON39YdpmFHfN9f47KpiRvqrKx0V9+erV1CNkpWzYhW/Qyc6aT8rEyCrvauWSYGZK2ia3o7vd3akF07acHAFpOA==" saltValue="yVW9XmDwTqEnmpSGai0KYg==" spinCount="100000" sqref="E6:J6 B6:C6" name="Range1_21_1"/>
    <protectedRange algorithmName="SHA-512" hashValue="ON39YdpmFHfN9f47KpiRvqrKx0V9+erV1CNkpWzYhW/Qyc6aT8rEyCrvauWSYGZK2ia3o7vd3akF07acHAFpOA==" saltValue="yVW9XmDwTqEnmpSGai0KYg==" spinCount="100000" sqref="D6" name="Range1_1_16"/>
    <protectedRange algorithmName="SHA-512" hashValue="ON39YdpmFHfN9f47KpiRvqrKx0V9+erV1CNkpWzYhW/Qyc6aT8rEyCrvauWSYGZK2ia3o7vd3akF07acHAFpOA==" saltValue="yVW9XmDwTqEnmpSGai0KYg==" spinCount="100000" sqref="E7:J7 B7:C7" name="Range1_4_4"/>
    <protectedRange algorithmName="SHA-512" hashValue="ON39YdpmFHfN9f47KpiRvqrKx0V9+erV1CNkpWzYhW/Qyc6aT8rEyCrvauWSYGZK2ia3o7vd3akF07acHAFpOA==" saltValue="yVW9XmDwTqEnmpSGai0KYg==" spinCount="100000" sqref="D7" name="Range1_1_2_4"/>
    <protectedRange algorithmName="SHA-512" hashValue="ON39YdpmFHfN9f47KpiRvqrKx0V9+erV1CNkpWzYhW/Qyc6aT8rEyCrvauWSYGZK2ia3o7vd3akF07acHAFpOA==" saltValue="yVW9XmDwTqEnmpSGai0KYg==" spinCount="100000" sqref="B8:C9 I8:J9" name="Range1_24"/>
    <protectedRange algorithmName="SHA-512" hashValue="ON39YdpmFHfN9f47KpiRvqrKx0V9+erV1CNkpWzYhW/Qyc6aT8rEyCrvauWSYGZK2ia3o7vd3akF07acHAFpOA==" saltValue="yVW9XmDwTqEnmpSGai0KYg==" spinCount="100000" sqref="D8:D9" name="Range1_1_21"/>
    <protectedRange algorithmName="SHA-512" hashValue="ON39YdpmFHfN9f47KpiRvqrKx0V9+erV1CNkpWzYhW/Qyc6aT8rEyCrvauWSYGZK2ia3o7vd3akF07acHAFpOA==" saltValue="yVW9XmDwTqEnmpSGai0KYg==" spinCount="100000" sqref="E8:H9" name="Range1_3_9"/>
    <protectedRange algorithmName="SHA-512" hashValue="ON39YdpmFHfN9f47KpiRvqrKx0V9+erV1CNkpWzYhW/Qyc6aT8rEyCrvauWSYGZK2ia3o7vd3akF07acHAFpOA==" saltValue="yVW9XmDwTqEnmpSGai0KYg==" spinCount="100000" sqref="E10:J11 B10:C11" name="Range1_55"/>
    <protectedRange algorithmName="SHA-512" hashValue="ON39YdpmFHfN9f47KpiRvqrKx0V9+erV1CNkpWzYhW/Qyc6aT8rEyCrvauWSYGZK2ia3o7vd3akF07acHAFpOA==" saltValue="yVW9XmDwTqEnmpSGai0KYg==" spinCount="100000" sqref="D10:D11" name="Range1_1_53"/>
    <protectedRange algorithmName="SHA-512" hashValue="ON39YdpmFHfN9f47KpiRvqrKx0V9+erV1CNkpWzYhW/Qyc6aT8rEyCrvauWSYGZK2ia3o7vd3akF07acHAFpOA==" saltValue="yVW9XmDwTqEnmpSGai0KYg==" spinCount="100000" sqref="B12:C12 E12:J12" name="Range1_9_2"/>
    <protectedRange algorithmName="SHA-512" hashValue="ON39YdpmFHfN9f47KpiRvqrKx0V9+erV1CNkpWzYhW/Qyc6aT8rEyCrvauWSYGZK2ia3o7vd3akF07acHAFpOA==" saltValue="yVW9XmDwTqEnmpSGai0KYg==" spinCount="100000" sqref="D12" name="Range1_1_8_1"/>
    <protectedRange algorithmName="SHA-512" hashValue="ON39YdpmFHfN9f47KpiRvqrKx0V9+erV1CNkpWzYhW/Qyc6aT8rEyCrvauWSYGZK2ia3o7vd3akF07acHAFpOA==" saltValue="yVW9XmDwTqEnmpSGai0KYg==" spinCount="100000" sqref="E13:J14 B13:C14" name="Range1_4_3_1"/>
    <protectedRange algorithmName="SHA-512" hashValue="ON39YdpmFHfN9f47KpiRvqrKx0V9+erV1CNkpWzYhW/Qyc6aT8rEyCrvauWSYGZK2ia3o7vd3akF07acHAFpOA==" saltValue="yVW9XmDwTqEnmpSGai0KYg==" spinCount="100000" sqref="D13:D14" name="Range1_1_2_2"/>
    <protectedRange sqref="B15:C15" name="Range1_11"/>
    <protectedRange sqref="D15" name="Range1_1_14"/>
    <protectedRange sqref="E15:J15" name="Range1_3_2"/>
    <protectedRange sqref="B16:C16 E16:J16" name="Range1_13"/>
    <protectedRange sqref="D16" name="Range1_1_15_1"/>
    <protectedRange algorithmName="SHA-512" hashValue="ON39YdpmFHfN9f47KpiRvqrKx0V9+erV1CNkpWzYhW/Qyc6aT8rEyCrvauWSYGZK2ia3o7vd3akF07acHAFpOA==" saltValue="yVW9XmDwTqEnmpSGai0KYg==" spinCount="100000" sqref="E17:J17 B17:C17" name="Range1_5"/>
    <protectedRange algorithmName="SHA-512" hashValue="ON39YdpmFHfN9f47KpiRvqrKx0V9+erV1CNkpWzYhW/Qyc6aT8rEyCrvauWSYGZK2ia3o7vd3akF07acHAFpOA==" saltValue="yVW9XmDwTqEnmpSGai0KYg==" spinCount="100000" sqref="D17" name="Range1_1_7"/>
    <protectedRange algorithmName="SHA-512" hashValue="ON39YdpmFHfN9f47KpiRvqrKx0V9+erV1CNkpWzYhW/Qyc6aT8rEyCrvauWSYGZK2ia3o7vd3akF07acHAFpOA==" saltValue="yVW9XmDwTqEnmpSGai0KYg==" spinCount="100000" sqref="B18:C19 E18:J19" name="Range1_4_2_2"/>
    <protectedRange algorithmName="SHA-512" hashValue="ON39YdpmFHfN9f47KpiRvqrKx0V9+erV1CNkpWzYhW/Qyc6aT8rEyCrvauWSYGZK2ia3o7vd3akF07acHAFpOA==" saltValue="yVW9XmDwTqEnmpSGai0KYg==" spinCount="100000" sqref="D18:D19" name="Range1_1_2_2_2"/>
    <protectedRange algorithmName="SHA-512" hashValue="ON39YdpmFHfN9f47KpiRvqrKx0V9+erV1CNkpWzYhW/Qyc6aT8rEyCrvauWSYGZK2ia3o7vd3akF07acHAFpOA==" saltValue="yVW9XmDwTqEnmpSGai0KYg==" spinCount="100000" sqref="C20" name="Range1_31"/>
    <protectedRange algorithmName="SHA-512" hashValue="ON39YdpmFHfN9f47KpiRvqrKx0V9+erV1CNkpWzYhW/Qyc6aT8rEyCrvauWSYGZK2ia3o7vd3akF07acHAFpOA==" saltValue="yVW9XmDwTqEnmpSGai0KYg==" spinCount="100000" sqref="E20:J20" name="Range1_32"/>
    <protectedRange algorithmName="SHA-512" hashValue="ON39YdpmFHfN9f47KpiRvqrKx0V9+erV1CNkpWzYhW/Qyc6aT8rEyCrvauWSYGZK2ia3o7vd3akF07acHAFpOA==" saltValue="yVW9XmDwTqEnmpSGai0KYg==" spinCount="100000" sqref="B20" name="Range1_1_2_5"/>
    <protectedRange algorithmName="SHA-512" hashValue="ON39YdpmFHfN9f47KpiRvqrKx0V9+erV1CNkpWzYhW/Qyc6aT8rEyCrvauWSYGZK2ia3o7vd3akF07acHAFpOA==" saltValue="yVW9XmDwTqEnmpSGai0KYg==" spinCount="100000" sqref="D20" name="Range1_1_1_2_5"/>
    <protectedRange algorithmName="SHA-512" hashValue="ON39YdpmFHfN9f47KpiRvqrKx0V9+erV1CNkpWzYhW/Qyc6aT8rEyCrvauWSYGZK2ia3o7vd3akF07acHAFpOA==" saltValue="yVW9XmDwTqEnmpSGai0KYg==" spinCount="100000" sqref="E21:J22 B21:C22" name="Range1_14"/>
    <protectedRange algorithmName="SHA-512" hashValue="ON39YdpmFHfN9f47KpiRvqrKx0V9+erV1CNkpWzYhW/Qyc6aT8rEyCrvauWSYGZK2ia3o7vd3akF07acHAFpOA==" saltValue="yVW9XmDwTqEnmpSGai0KYg==" spinCount="100000" sqref="D21:D22" name="Range1_1_21_1"/>
    <protectedRange algorithmName="SHA-512" hashValue="ON39YdpmFHfN9f47KpiRvqrKx0V9+erV1CNkpWzYhW/Qyc6aT8rEyCrvauWSYGZK2ia3o7vd3akF07acHAFpOA==" saltValue="yVW9XmDwTqEnmpSGai0KYg==" spinCount="100000" sqref="B23:C23 E23:J23" name="Range1_49"/>
    <protectedRange algorithmName="SHA-512" hashValue="ON39YdpmFHfN9f47KpiRvqrKx0V9+erV1CNkpWzYhW/Qyc6aT8rEyCrvauWSYGZK2ia3o7vd3akF07acHAFpOA==" saltValue="yVW9XmDwTqEnmpSGai0KYg==" spinCount="100000" sqref="D23" name="Range1_1_36"/>
  </protectedRanges>
  <conditionalFormatting sqref="E2">
    <cfRule type="top10" dxfId="944" priority="111" rank="1"/>
  </conditionalFormatting>
  <conditionalFormatting sqref="F2">
    <cfRule type="top10" dxfId="943" priority="110" rank="1"/>
  </conditionalFormatting>
  <conditionalFormatting sqref="G2">
    <cfRule type="top10" dxfId="942" priority="109" rank="1"/>
  </conditionalFormatting>
  <conditionalFormatting sqref="H2">
    <cfRule type="top10" dxfId="941" priority="108" rank="1"/>
  </conditionalFormatting>
  <conditionalFormatting sqref="I2">
    <cfRule type="top10" dxfId="940" priority="107" rank="1"/>
  </conditionalFormatting>
  <conditionalFormatting sqref="J2">
    <cfRule type="top10" dxfId="939" priority="106" rank="1"/>
  </conditionalFormatting>
  <conditionalFormatting sqref="E3">
    <cfRule type="top10" dxfId="938" priority="105" rank="1"/>
  </conditionalFormatting>
  <conditionalFormatting sqref="F3">
    <cfRule type="top10" dxfId="937" priority="104" rank="1"/>
  </conditionalFormatting>
  <conditionalFormatting sqref="G3">
    <cfRule type="top10" dxfId="936" priority="103" rank="1"/>
  </conditionalFormatting>
  <conditionalFormatting sqref="H3">
    <cfRule type="top10" dxfId="935" priority="102" rank="1"/>
  </conditionalFormatting>
  <conditionalFormatting sqref="I3">
    <cfRule type="top10" dxfId="934" priority="101" rank="1"/>
  </conditionalFormatting>
  <conditionalFormatting sqref="J3">
    <cfRule type="top10" dxfId="933" priority="100" rank="1"/>
  </conditionalFormatting>
  <conditionalFormatting sqref="E4">
    <cfRule type="top10" dxfId="932" priority="99" rank="1"/>
  </conditionalFormatting>
  <conditionalFormatting sqref="F4">
    <cfRule type="top10" dxfId="931" priority="98" rank="1"/>
  </conditionalFormatting>
  <conditionalFormatting sqref="G4">
    <cfRule type="top10" dxfId="930" priority="97" rank="1"/>
  </conditionalFormatting>
  <conditionalFormatting sqref="H4">
    <cfRule type="top10" dxfId="929" priority="96" rank="1"/>
  </conditionalFormatting>
  <conditionalFormatting sqref="I4">
    <cfRule type="top10" dxfId="928" priority="95" rank="1"/>
  </conditionalFormatting>
  <conditionalFormatting sqref="J4">
    <cfRule type="top10" dxfId="927" priority="94" rank="1"/>
  </conditionalFormatting>
  <conditionalFormatting sqref="E5:J5">
    <cfRule type="cellIs" dxfId="926" priority="86" operator="greaterThanOrEqual">
      <formula>200</formula>
    </cfRule>
  </conditionalFormatting>
  <conditionalFormatting sqref="I6">
    <cfRule type="top10" dxfId="925" priority="80" rank="1"/>
  </conditionalFormatting>
  <conditionalFormatting sqref="H6">
    <cfRule type="top10" dxfId="924" priority="81" rank="1"/>
  </conditionalFormatting>
  <conditionalFormatting sqref="G6">
    <cfRule type="top10" dxfId="923" priority="82" rank="1"/>
  </conditionalFormatting>
  <conditionalFormatting sqref="F6">
    <cfRule type="top10" dxfId="922" priority="83" rank="1"/>
  </conditionalFormatting>
  <conditionalFormatting sqref="E6">
    <cfRule type="top10" dxfId="921" priority="84" rank="1"/>
  </conditionalFormatting>
  <conditionalFormatting sqref="J6">
    <cfRule type="top10" dxfId="920" priority="85" rank="1"/>
  </conditionalFormatting>
  <conditionalFormatting sqref="E6:J6">
    <cfRule type="cellIs" dxfId="919" priority="79" operator="equal">
      <formula>200</formula>
    </cfRule>
  </conditionalFormatting>
  <conditionalFormatting sqref="F5">
    <cfRule type="top10" dxfId="918" priority="87" rank="1"/>
  </conditionalFormatting>
  <conditionalFormatting sqref="I5">
    <cfRule type="top10" dxfId="917" priority="88" rank="1"/>
    <cfRule type="top10" dxfId="916" priority="89" rank="1"/>
  </conditionalFormatting>
  <conditionalFormatting sqref="E5">
    <cfRule type="top10" dxfId="915" priority="90" rank="1"/>
  </conditionalFormatting>
  <conditionalFormatting sqref="G5">
    <cfRule type="top10" dxfId="914" priority="91" rank="1"/>
  </conditionalFormatting>
  <conditionalFormatting sqref="H5">
    <cfRule type="top10" dxfId="913" priority="92" rank="1"/>
  </conditionalFormatting>
  <conditionalFormatting sqref="J5">
    <cfRule type="top10" dxfId="912" priority="93" rank="1"/>
  </conditionalFormatting>
  <conditionalFormatting sqref="E7">
    <cfRule type="top10" dxfId="911" priority="78" rank="1"/>
  </conditionalFormatting>
  <conditionalFormatting sqref="F7">
    <cfRule type="top10" dxfId="910" priority="77" rank="1"/>
  </conditionalFormatting>
  <conditionalFormatting sqref="G7">
    <cfRule type="top10" dxfId="909" priority="76" rank="1"/>
  </conditionalFormatting>
  <conditionalFormatting sqref="H7">
    <cfRule type="top10" dxfId="908" priority="75" rank="1"/>
  </conditionalFormatting>
  <conditionalFormatting sqref="I7">
    <cfRule type="top10" dxfId="907" priority="74" rank="1"/>
  </conditionalFormatting>
  <conditionalFormatting sqref="J7">
    <cfRule type="top10" dxfId="906" priority="73" rank="1"/>
  </conditionalFormatting>
  <conditionalFormatting sqref="F8:F9">
    <cfRule type="top10" dxfId="905" priority="70" rank="1"/>
  </conditionalFormatting>
  <conditionalFormatting sqref="I8:I9">
    <cfRule type="top10" dxfId="904" priority="67" rank="1"/>
    <cfRule type="top10" dxfId="903" priority="72" rank="1"/>
  </conditionalFormatting>
  <conditionalFormatting sqref="E8:E9">
    <cfRule type="top10" dxfId="902" priority="71" rank="1"/>
  </conditionalFormatting>
  <conditionalFormatting sqref="G8:G9">
    <cfRule type="top10" dxfId="901" priority="69" rank="1"/>
  </conditionalFormatting>
  <conditionalFormatting sqref="H8:H9">
    <cfRule type="top10" dxfId="900" priority="68" rank="1"/>
  </conditionalFormatting>
  <conditionalFormatting sqref="J8:J9">
    <cfRule type="top10" dxfId="899" priority="66" rank="1"/>
  </conditionalFormatting>
  <conditionalFormatting sqref="E8:J9">
    <cfRule type="cellIs" dxfId="898" priority="65" operator="greaterThanOrEqual">
      <formula>200</formula>
    </cfRule>
  </conditionalFormatting>
  <conditionalFormatting sqref="I10:I11">
    <cfRule type="top10" dxfId="897" priority="59" rank="1"/>
  </conditionalFormatting>
  <conditionalFormatting sqref="H10:H11">
    <cfRule type="top10" dxfId="896" priority="60" rank="1"/>
  </conditionalFormatting>
  <conditionalFormatting sqref="G10:G11">
    <cfRule type="top10" dxfId="895" priority="61" rank="1"/>
  </conditionalFormatting>
  <conditionalFormatting sqref="F10:F11">
    <cfRule type="top10" dxfId="894" priority="62" rank="1"/>
  </conditionalFormatting>
  <conditionalFormatting sqref="E10:E11">
    <cfRule type="top10" dxfId="893" priority="63" rank="1"/>
  </conditionalFormatting>
  <conditionalFormatting sqref="J10:J11">
    <cfRule type="top10" dxfId="892" priority="64" rank="1"/>
  </conditionalFormatting>
  <conditionalFormatting sqref="E10:J11">
    <cfRule type="cellIs" dxfId="891" priority="58" operator="equal">
      <formula>200</formula>
    </cfRule>
  </conditionalFormatting>
  <conditionalFormatting sqref="E12">
    <cfRule type="top10" dxfId="890" priority="52" rank="1"/>
  </conditionalFormatting>
  <conditionalFormatting sqref="F12">
    <cfRule type="top10" dxfId="889" priority="53" rank="1"/>
  </conditionalFormatting>
  <conditionalFormatting sqref="G12">
    <cfRule type="top10" dxfId="888" priority="54" rank="1"/>
  </conditionalFormatting>
  <conditionalFormatting sqref="H12">
    <cfRule type="top10" dxfId="887" priority="55" rank="1"/>
  </conditionalFormatting>
  <conditionalFormatting sqref="I12">
    <cfRule type="top10" dxfId="886" priority="56" rank="1"/>
  </conditionalFormatting>
  <conditionalFormatting sqref="J12">
    <cfRule type="top10" dxfId="885" priority="57" rank="1"/>
  </conditionalFormatting>
  <conditionalFormatting sqref="E13:E14">
    <cfRule type="top10" dxfId="884" priority="51" rank="1"/>
  </conditionalFormatting>
  <conditionalFormatting sqref="F13:F14">
    <cfRule type="top10" dxfId="883" priority="50" rank="1"/>
  </conditionalFormatting>
  <conditionalFormatting sqref="G13:G14">
    <cfRule type="top10" dxfId="882" priority="49" rank="1"/>
  </conditionalFormatting>
  <conditionalFormatting sqref="H13:H14">
    <cfRule type="top10" dxfId="881" priority="48" rank="1"/>
  </conditionalFormatting>
  <conditionalFormatting sqref="I13:I14">
    <cfRule type="top10" dxfId="880" priority="47" rank="1"/>
  </conditionalFormatting>
  <conditionalFormatting sqref="J13:J14">
    <cfRule type="top10" dxfId="879" priority="46" rank="1"/>
  </conditionalFormatting>
  <conditionalFormatting sqref="F15">
    <cfRule type="top10" dxfId="878" priority="40" rank="1"/>
  </conditionalFormatting>
  <conditionalFormatting sqref="G15">
    <cfRule type="top10" dxfId="877" priority="41" rank="1"/>
  </conditionalFormatting>
  <conditionalFormatting sqref="H15">
    <cfRule type="top10" dxfId="876" priority="42" rank="1"/>
  </conditionalFormatting>
  <conditionalFormatting sqref="I15">
    <cfRule type="top10" dxfId="875" priority="43" rank="1"/>
  </conditionalFormatting>
  <conditionalFormatting sqref="J15">
    <cfRule type="top10" dxfId="874" priority="44" rank="1"/>
  </conditionalFormatting>
  <conditionalFormatting sqref="E15">
    <cfRule type="top10" dxfId="873" priority="45" rank="1"/>
  </conditionalFormatting>
  <conditionalFormatting sqref="E16">
    <cfRule type="top10" dxfId="872" priority="39" rank="1"/>
  </conditionalFormatting>
  <conditionalFormatting sqref="F16">
    <cfRule type="top10" dxfId="871" priority="38" rank="1"/>
  </conditionalFormatting>
  <conditionalFormatting sqref="G16">
    <cfRule type="top10" dxfId="870" priority="37" rank="1"/>
  </conditionalFormatting>
  <conditionalFormatting sqref="H16">
    <cfRule type="top10" dxfId="869" priority="36" rank="1"/>
  </conditionalFormatting>
  <conditionalFormatting sqref="I16">
    <cfRule type="top10" dxfId="868" priority="35" rank="1"/>
  </conditionalFormatting>
  <conditionalFormatting sqref="J16">
    <cfRule type="top10" dxfId="867" priority="34" rank="1"/>
  </conditionalFormatting>
  <conditionalFormatting sqref="I17">
    <cfRule type="top10" dxfId="866" priority="33" rank="1"/>
  </conditionalFormatting>
  <conditionalFormatting sqref="H17">
    <cfRule type="top10" dxfId="865" priority="29" rank="1"/>
  </conditionalFormatting>
  <conditionalFormatting sqref="J17">
    <cfRule type="top10" dxfId="864" priority="30" rank="1"/>
  </conditionalFormatting>
  <conditionalFormatting sqref="G17">
    <cfRule type="top10" dxfId="863" priority="32" rank="1"/>
  </conditionalFormatting>
  <conditionalFormatting sqref="F17">
    <cfRule type="top10" dxfId="862" priority="31" rank="1"/>
  </conditionalFormatting>
  <conditionalFormatting sqref="E17">
    <cfRule type="top10" dxfId="861" priority="28" rank="1"/>
  </conditionalFormatting>
  <conditionalFormatting sqref="E18:E19">
    <cfRule type="top10" dxfId="860" priority="22" rank="1"/>
  </conditionalFormatting>
  <conditionalFormatting sqref="F18:F19">
    <cfRule type="top10" dxfId="859" priority="23" rank="1"/>
  </conditionalFormatting>
  <conditionalFormatting sqref="G18:G19">
    <cfRule type="top10" dxfId="858" priority="24" rank="1"/>
  </conditionalFormatting>
  <conditionalFormatting sqref="H18:H19">
    <cfRule type="top10" dxfId="857" priority="25" rank="1"/>
  </conditionalFormatting>
  <conditionalFormatting sqref="I18:I19">
    <cfRule type="top10" dxfId="856" priority="26" rank="1"/>
  </conditionalFormatting>
  <conditionalFormatting sqref="J18:J19">
    <cfRule type="top10" dxfId="855" priority="27" rank="1"/>
  </conditionalFormatting>
  <conditionalFormatting sqref="F20">
    <cfRule type="top10" dxfId="854" priority="16" rank="1"/>
  </conditionalFormatting>
  <conditionalFormatting sqref="G20">
    <cfRule type="top10" dxfId="853" priority="17" rank="1"/>
  </conditionalFormatting>
  <conditionalFormatting sqref="H20">
    <cfRule type="top10" dxfId="852" priority="18" rank="1"/>
  </conditionalFormatting>
  <conditionalFormatting sqref="I20">
    <cfRule type="top10" dxfId="851" priority="19" rank="1"/>
  </conditionalFormatting>
  <conditionalFormatting sqref="J20">
    <cfRule type="top10" dxfId="850" priority="20" rank="1"/>
  </conditionalFormatting>
  <conditionalFormatting sqref="E20">
    <cfRule type="top10" dxfId="849" priority="21" rank="1"/>
  </conditionalFormatting>
  <conditionalFormatting sqref="E20:J20">
    <cfRule type="cellIs" dxfId="848" priority="15" operator="equal">
      <formula>200</formula>
    </cfRule>
  </conditionalFormatting>
  <conditionalFormatting sqref="E21:E22">
    <cfRule type="top10" dxfId="847" priority="14" rank="1"/>
  </conditionalFormatting>
  <conditionalFormatting sqref="F21:F22">
    <cfRule type="top10" dxfId="846" priority="13" rank="1"/>
  </conditionalFormatting>
  <conditionalFormatting sqref="G21:G22">
    <cfRule type="top10" dxfId="845" priority="12" rank="1"/>
  </conditionalFormatting>
  <conditionalFormatting sqref="H21:H22">
    <cfRule type="top10" dxfId="844" priority="11" rank="1"/>
  </conditionalFormatting>
  <conditionalFormatting sqref="I21:I22">
    <cfRule type="top10" dxfId="843" priority="10" rank="1"/>
  </conditionalFormatting>
  <conditionalFormatting sqref="J21:J22">
    <cfRule type="top10" dxfId="842" priority="9" rank="1"/>
  </conditionalFormatting>
  <conditionalFormatting sqref="E21:J22">
    <cfRule type="cellIs" dxfId="841" priority="8" operator="greaterThanOrEqual">
      <formula>200</formula>
    </cfRule>
  </conditionalFormatting>
  <conditionalFormatting sqref="F23">
    <cfRule type="top10" dxfId="840" priority="2" rank="1"/>
  </conditionalFormatting>
  <conditionalFormatting sqref="G23">
    <cfRule type="top10" dxfId="839" priority="3" rank="1"/>
  </conditionalFormatting>
  <conditionalFormatting sqref="H23">
    <cfRule type="top10" dxfId="838" priority="4" rank="1"/>
  </conditionalFormatting>
  <conditionalFormatting sqref="I23">
    <cfRule type="top10" dxfId="837" priority="5" rank="1"/>
  </conditionalFormatting>
  <conditionalFormatting sqref="J23">
    <cfRule type="top10" dxfId="836" priority="6" rank="1"/>
  </conditionalFormatting>
  <conditionalFormatting sqref="E23">
    <cfRule type="top10" dxfId="835" priority="7" rank="1"/>
  </conditionalFormatting>
  <conditionalFormatting sqref="E23:J23">
    <cfRule type="cellIs" dxfId="834" priority="1" operator="equal">
      <formula>200</formula>
    </cfRule>
  </conditionalFormatting>
  <hyperlinks>
    <hyperlink ref="Q1" location="'National Rankings'!A1" display="Back to Ranking" xr:uid="{F1F41186-9026-4836-BB94-937D7242F8B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9D865E-62BD-467E-B7DE-3B877723408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C5DEE-64FA-4D76-9BAB-77AA3318A601}">
  <sheetPr codeName="Sheet105"/>
  <dimension ref="A1:Q9"/>
  <sheetViews>
    <sheetView workbookViewId="0">
      <selection activeCell="A7" sqref="A7:O7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74</v>
      </c>
      <c r="C2" s="16">
        <v>44661</v>
      </c>
      <c r="D2" s="17" t="s">
        <v>66</v>
      </c>
      <c r="E2" s="18">
        <v>180</v>
      </c>
      <c r="F2" s="18">
        <v>179</v>
      </c>
      <c r="G2" s="18">
        <v>178</v>
      </c>
      <c r="H2" s="18">
        <v>168</v>
      </c>
      <c r="I2" s="18"/>
      <c r="J2" s="18"/>
      <c r="K2" s="19">
        <v>4</v>
      </c>
      <c r="L2" s="19">
        <v>705</v>
      </c>
      <c r="M2" s="20">
        <v>176.25</v>
      </c>
      <c r="N2" s="21">
        <v>3</v>
      </c>
      <c r="O2" s="22">
        <v>179.25</v>
      </c>
    </row>
    <row r="3" spans="1:17" x14ac:dyDescent="0.3">
      <c r="A3" s="14" t="s">
        <v>20</v>
      </c>
      <c r="B3" s="15" t="s">
        <v>89</v>
      </c>
      <c r="C3" s="16">
        <v>44689</v>
      </c>
      <c r="D3" s="17" t="s">
        <v>66</v>
      </c>
      <c r="E3" s="18">
        <v>180</v>
      </c>
      <c r="F3" s="18">
        <v>187</v>
      </c>
      <c r="G3" s="18">
        <v>189</v>
      </c>
      <c r="H3" s="18">
        <v>179</v>
      </c>
      <c r="I3" s="18"/>
      <c r="J3" s="18"/>
      <c r="K3" s="19">
        <v>4</v>
      </c>
      <c r="L3" s="19">
        <v>735</v>
      </c>
      <c r="M3" s="20">
        <v>183.75</v>
      </c>
      <c r="N3" s="21">
        <v>3</v>
      </c>
      <c r="O3" s="22">
        <v>186.75</v>
      </c>
    </row>
    <row r="4" spans="1:17" x14ac:dyDescent="0.3">
      <c r="A4" s="14" t="s">
        <v>20</v>
      </c>
      <c r="B4" s="15" t="s">
        <v>104</v>
      </c>
      <c r="C4" s="16">
        <v>44724</v>
      </c>
      <c r="D4" s="17" t="s">
        <v>66</v>
      </c>
      <c r="E4" s="18">
        <v>186</v>
      </c>
      <c r="F4" s="18">
        <v>183</v>
      </c>
      <c r="G4" s="18">
        <v>193</v>
      </c>
      <c r="H4" s="18">
        <v>180</v>
      </c>
      <c r="I4" s="18"/>
      <c r="J4" s="18"/>
      <c r="K4" s="19">
        <v>4</v>
      </c>
      <c r="L4" s="19">
        <v>742</v>
      </c>
      <c r="M4" s="20">
        <v>185.5</v>
      </c>
      <c r="N4" s="21">
        <v>11</v>
      </c>
      <c r="O4" s="22">
        <v>196.5</v>
      </c>
    </row>
    <row r="5" spans="1:17" x14ac:dyDescent="0.3">
      <c r="A5" s="14" t="s">
        <v>60</v>
      </c>
      <c r="B5" s="15" t="s">
        <v>136</v>
      </c>
      <c r="C5" s="16">
        <v>44752</v>
      </c>
      <c r="D5" s="17" t="s">
        <v>66</v>
      </c>
      <c r="E5" s="18">
        <v>180</v>
      </c>
      <c r="F5" s="18">
        <v>192</v>
      </c>
      <c r="G5" s="18">
        <v>187</v>
      </c>
      <c r="H5" s="18">
        <v>180</v>
      </c>
      <c r="I5" s="18"/>
      <c r="J5" s="18"/>
      <c r="K5" s="19">
        <v>4</v>
      </c>
      <c r="L5" s="19">
        <v>739</v>
      </c>
      <c r="M5" s="20">
        <v>184.75</v>
      </c>
      <c r="N5" s="21">
        <v>2</v>
      </c>
      <c r="O5" s="22">
        <v>186.75</v>
      </c>
    </row>
    <row r="6" spans="1:17" x14ac:dyDescent="0.3">
      <c r="A6" s="14" t="s">
        <v>20</v>
      </c>
      <c r="B6" s="15" t="s">
        <v>145</v>
      </c>
      <c r="C6" s="16">
        <v>44787</v>
      </c>
      <c r="D6" s="17" t="s">
        <v>66</v>
      </c>
      <c r="E6" s="18">
        <v>184</v>
      </c>
      <c r="F6" s="18">
        <v>181</v>
      </c>
      <c r="G6" s="18">
        <v>188</v>
      </c>
      <c r="H6" s="18">
        <v>184</v>
      </c>
      <c r="I6" s="18"/>
      <c r="J6" s="18"/>
      <c r="K6" s="19">
        <v>4</v>
      </c>
      <c r="L6" s="19">
        <v>737</v>
      </c>
      <c r="M6" s="20">
        <v>184.25</v>
      </c>
      <c r="N6" s="21">
        <v>2</v>
      </c>
      <c r="O6" s="22">
        <v>186.25</v>
      </c>
    </row>
    <row r="7" spans="1:17" x14ac:dyDescent="0.3">
      <c r="A7" s="14" t="s">
        <v>60</v>
      </c>
      <c r="B7" s="15" t="s">
        <v>163</v>
      </c>
      <c r="C7" s="16">
        <v>44815</v>
      </c>
      <c r="D7" s="17" t="s">
        <v>66</v>
      </c>
      <c r="E7" s="18">
        <v>186</v>
      </c>
      <c r="F7" s="18">
        <v>186</v>
      </c>
      <c r="G7" s="18">
        <v>181</v>
      </c>
      <c r="H7" s="18">
        <v>192</v>
      </c>
      <c r="I7" s="18">
        <v>192</v>
      </c>
      <c r="J7" s="18">
        <v>188</v>
      </c>
      <c r="K7" s="19">
        <v>6</v>
      </c>
      <c r="L7" s="19">
        <v>1125</v>
      </c>
      <c r="M7" s="20">
        <v>187.5</v>
      </c>
      <c r="N7" s="21">
        <v>4</v>
      </c>
      <c r="O7" s="22">
        <v>191.5</v>
      </c>
    </row>
    <row r="9" spans="1:17" x14ac:dyDescent="0.3">
      <c r="K9" s="8">
        <f>SUM(K2:K8)</f>
        <v>26</v>
      </c>
      <c r="L9" s="8">
        <f>SUM(L2:L8)</f>
        <v>4783</v>
      </c>
      <c r="M9" s="7">
        <f>SUM(L9/K9)</f>
        <v>183.96153846153845</v>
      </c>
      <c r="N9" s="8">
        <f>SUM(N2:N8)</f>
        <v>25</v>
      </c>
      <c r="O9" s="12">
        <f>SUM(M9+N9)</f>
        <v>208.96153846153845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0_1_1"/>
    <protectedRange algorithmName="SHA-512" hashValue="ON39YdpmFHfN9f47KpiRvqrKx0V9+erV1CNkpWzYhW/Qyc6aT8rEyCrvauWSYGZK2ia3o7vd3akF07acHAFpOA==" saltValue="yVW9XmDwTqEnmpSGai0KYg==" spinCount="100000" sqref="D2" name="Range1_1_15_1"/>
    <protectedRange algorithmName="SHA-512" hashValue="ON39YdpmFHfN9f47KpiRvqrKx0V9+erV1CNkpWzYhW/Qyc6aT8rEyCrvauWSYGZK2ia3o7vd3akF07acHAFpOA==" saltValue="yVW9XmDwTqEnmpSGai0KYg==" spinCount="100000" sqref="E2:H2" name="Range1_3_4_1_1"/>
    <protectedRange algorithmName="SHA-512" hashValue="ON39YdpmFHfN9f47KpiRvqrKx0V9+erV1CNkpWzYhW/Qyc6aT8rEyCrvauWSYGZK2ia3o7vd3akF07acHAFpOA==" saltValue="yVW9XmDwTqEnmpSGai0KYg==" spinCount="100000" sqref="I3:J3 B3:C3" name="Range1_24"/>
    <protectedRange algorithmName="SHA-512" hashValue="ON39YdpmFHfN9f47KpiRvqrKx0V9+erV1CNkpWzYhW/Qyc6aT8rEyCrvauWSYGZK2ia3o7vd3akF07acHAFpOA==" saltValue="yVW9XmDwTqEnmpSGai0KYg==" spinCount="100000" sqref="D3" name="Range1_1_21"/>
    <protectedRange algorithmName="SHA-512" hashValue="ON39YdpmFHfN9f47KpiRvqrKx0V9+erV1CNkpWzYhW/Qyc6aT8rEyCrvauWSYGZK2ia3o7vd3akF07acHAFpOA==" saltValue="yVW9XmDwTqEnmpSGai0KYg==" spinCount="100000" sqref="E3:H3" name="Range1_3_9"/>
    <protectedRange algorithmName="SHA-512" hashValue="ON39YdpmFHfN9f47KpiRvqrKx0V9+erV1CNkpWzYhW/Qyc6aT8rEyCrvauWSYGZK2ia3o7vd3akF07acHAFpOA==" saltValue="yVW9XmDwTqEnmpSGai0KYg==" spinCount="100000" sqref="E4:J4 B4:C4" name="Range1_53"/>
    <protectedRange algorithmName="SHA-512" hashValue="ON39YdpmFHfN9f47KpiRvqrKx0V9+erV1CNkpWzYhW/Qyc6aT8rEyCrvauWSYGZK2ia3o7vd3akF07acHAFpOA==" saltValue="yVW9XmDwTqEnmpSGai0KYg==" spinCount="100000" sqref="D4" name="Range1_1_51"/>
    <protectedRange algorithmName="SHA-512" hashValue="ON39YdpmFHfN9f47KpiRvqrKx0V9+erV1CNkpWzYhW/Qyc6aT8rEyCrvauWSYGZK2ia3o7vd3akF07acHAFpOA==" saltValue="yVW9XmDwTqEnmpSGai0KYg==" spinCount="100000" sqref="E5:J5" name="Range1_27"/>
    <protectedRange algorithmName="SHA-512" hashValue="ON39YdpmFHfN9f47KpiRvqrKx0V9+erV1CNkpWzYhW/Qyc6aT8rEyCrvauWSYGZK2ia3o7vd3akF07acHAFpOA==" saltValue="yVW9XmDwTqEnmpSGai0KYg==" spinCount="100000" sqref="B5:C5" name="Range1_1_2_3_1"/>
    <protectedRange algorithmName="SHA-512" hashValue="ON39YdpmFHfN9f47KpiRvqrKx0V9+erV1CNkpWzYhW/Qyc6aT8rEyCrvauWSYGZK2ia3o7vd3akF07acHAFpOA==" saltValue="yVW9XmDwTqEnmpSGai0KYg==" spinCount="100000" sqref="D5" name="Range1_1_1_2_2_1"/>
    <protectedRange algorithmName="SHA-512" hashValue="ON39YdpmFHfN9f47KpiRvqrKx0V9+erV1CNkpWzYhW/Qyc6aT8rEyCrvauWSYGZK2ia3o7vd3akF07acHAFpOA==" saltValue="yVW9XmDwTqEnmpSGai0KYg==" spinCount="100000" sqref="B6:C6 E6:J6" name="Range1_31"/>
    <protectedRange algorithmName="SHA-512" hashValue="ON39YdpmFHfN9f47KpiRvqrKx0V9+erV1CNkpWzYhW/Qyc6aT8rEyCrvauWSYGZK2ia3o7vd3akF07acHAFpOA==" saltValue="yVW9XmDwTqEnmpSGai0KYg==" spinCount="100000" sqref="D6" name="Range1_1_22"/>
    <protectedRange algorithmName="SHA-512" hashValue="ON39YdpmFHfN9f47KpiRvqrKx0V9+erV1CNkpWzYhW/Qyc6aT8rEyCrvauWSYGZK2ia3o7vd3akF07acHAFpOA==" saltValue="yVW9XmDwTqEnmpSGai0KYg==" spinCount="100000" sqref="B7:C7 I7:J7" name="Range1_48"/>
    <protectedRange algorithmName="SHA-512" hashValue="ON39YdpmFHfN9f47KpiRvqrKx0V9+erV1CNkpWzYhW/Qyc6aT8rEyCrvauWSYGZK2ia3o7vd3akF07acHAFpOA==" saltValue="yVW9XmDwTqEnmpSGai0KYg==" spinCount="100000" sqref="D7" name="Range1_1_35"/>
    <protectedRange algorithmName="SHA-512" hashValue="ON39YdpmFHfN9f47KpiRvqrKx0V9+erV1CNkpWzYhW/Qyc6aT8rEyCrvauWSYGZK2ia3o7vd3akF07acHAFpOA==" saltValue="yVW9XmDwTqEnmpSGai0KYg==" spinCount="100000" sqref="E7:H7" name="Range1_3_13"/>
  </protectedRanges>
  <conditionalFormatting sqref="E2:J2">
    <cfRule type="cellIs" dxfId="833" priority="38" operator="greaterThanOrEqual">
      <formula>200</formula>
    </cfRule>
  </conditionalFormatting>
  <conditionalFormatting sqref="F2">
    <cfRule type="top10" dxfId="832" priority="39" rank="1"/>
  </conditionalFormatting>
  <conditionalFormatting sqref="I2">
    <cfRule type="top10" dxfId="831" priority="40" rank="1"/>
    <cfRule type="top10" dxfId="830" priority="41" rank="1"/>
  </conditionalFormatting>
  <conditionalFormatting sqref="E2">
    <cfRule type="top10" dxfId="829" priority="42" rank="1"/>
  </conditionalFormatting>
  <conditionalFormatting sqref="G2">
    <cfRule type="top10" dxfId="828" priority="43" rank="1"/>
  </conditionalFormatting>
  <conditionalFormatting sqref="H2">
    <cfRule type="top10" dxfId="827" priority="44" rank="1"/>
  </conditionalFormatting>
  <conditionalFormatting sqref="J2">
    <cfRule type="top10" dxfId="826" priority="45" rank="1"/>
  </conditionalFormatting>
  <conditionalFormatting sqref="F3">
    <cfRule type="top10" dxfId="825" priority="35" rank="1"/>
  </conditionalFormatting>
  <conditionalFormatting sqref="I3">
    <cfRule type="top10" dxfId="824" priority="32" rank="1"/>
    <cfRule type="top10" dxfId="823" priority="37" rank="1"/>
  </conditionalFormatting>
  <conditionalFormatting sqref="E3">
    <cfRule type="top10" dxfId="822" priority="36" rank="1"/>
  </conditionalFormatting>
  <conditionalFormatting sqref="G3">
    <cfRule type="top10" dxfId="821" priority="34" rank="1"/>
  </conditionalFormatting>
  <conditionalFormatting sqref="H3">
    <cfRule type="top10" dxfId="820" priority="33" rank="1"/>
  </conditionalFormatting>
  <conditionalFormatting sqref="J3">
    <cfRule type="top10" dxfId="819" priority="31" rank="1"/>
  </conditionalFormatting>
  <conditionalFormatting sqref="E3:J3">
    <cfRule type="cellIs" dxfId="818" priority="30" operator="greaterThanOrEqual">
      <formula>200</formula>
    </cfRule>
  </conditionalFormatting>
  <conditionalFormatting sqref="F4">
    <cfRule type="top10" dxfId="817" priority="24" rank="1"/>
  </conditionalFormatting>
  <conditionalFormatting sqref="G4">
    <cfRule type="top10" dxfId="816" priority="25" rank="1"/>
  </conditionalFormatting>
  <conditionalFormatting sqref="H4">
    <cfRule type="top10" dxfId="815" priority="26" rank="1"/>
  </conditionalFormatting>
  <conditionalFormatting sqref="I4">
    <cfRule type="top10" dxfId="814" priority="27" rank="1"/>
  </conditionalFormatting>
  <conditionalFormatting sqref="J4">
    <cfRule type="top10" dxfId="813" priority="28" rank="1"/>
  </conditionalFormatting>
  <conditionalFormatting sqref="E4">
    <cfRule type="top10" dxfId="812" priority="29" rank="1"/>
  </conditionalFormatting>
  <conditionalFormatting sqref="E4:J4">
    <cfRule type="cellIs" dxfId="811" priority="23" operator="equal">
      <formula>200</formula>
    </cfRule>
  </conditionalFormatting>
  <conditionalFormatting sqref="F5">
    <cfRule type="top10" dxfId="810" priority="17" rank="1"/>
  </conditionalFormatting>
  <conditionalFormatting sqref="G5">
    <cfRule type="top10" dxfId="809" priority="18" rank="1"/>
  </conditionalFormatting>
  <conditionalFormatting sqref="H5">
    <cfRule type="top10" dxfId="808" priority="19" rank="1"/>
  </conditionalFormatting>
  <conditionalFormatting sqref="I5">
    <cfRule type="top10" dxfId="807" priority="20" rank="1"/>
  </conditionalFormatting>
  <conditionalFormatting sqref="J5">
    <cfRule type="top10" dxfId="806" priority="21" rank="1"/>
  </conditionalFormatting>
  <conditionalFormatting sqref="E5">
    <cfRule type="top10" dxfId="805" priority="22" rank="1"/>
  </conditionalFormatting>
  <conditionalFormatting sqref="E5:J5">
    <cfRule type="cellIs" dxfId="804" priority="16" operator="equal">
      <formula>200</formula>
    </cfRule>
  </conditionalFormatting>
  <conditionalFormatting sqref="F6">
    <cfRule type="top10" dxfId="803" priority="10" rank="1"/>
  </conditionalFormatting>
  <conditionalFormatting sqref="G6">
    <cfRule type="top10" dxfId="802" priority="11" rank="1"/>
  </conditionalFormatting>
  <conditionalFormatting sqref="H6">
    <cfRule type="top10" dxfId="801" priority="12" rank="1"/>
  </conditionalFormatting>
  <conditionalFormatting sqref="I6">
    <cfRule type="top10" dxfId="800" priority="13" rank="1"/>
  </conditionalFormatting>
  <conditionalFormatting sqref="J6">
    <cfRule type="top10" dxfId="799" priority="14" rank="1"/>
  </conditionalFormatting>
  <conditionalFormatting sqref="E6">
    <cfRule type="top10" dxfId="798" priority="15" rank="1"/>
  </conditionalFormatting>
  <conditionalFormatting sqref="E6:J6">
    <cfRule type="cellIs" dxfId="797" priority="9" operator="equal">
      <formula>200</formula>
    </cfRule>
  </conditionalFormatting>
  <conditionalFormatting sqref="F7">
    <cfRule type="top10" dxfId="796" priority="6" rank="1"/>
  </conditionalFormatting>
  <conditionalFormatting sqref="I7">
    <cfRule type="top10" dxfId="795" priority="3" rank="1"/>
    <cfRule type="top10" dxfId="794" priority="8" rank="1"/>
  </conditionalFormatting>
  <conditionalFormatting sqref="E7">
    <cfRule type="top10" dxfId="793" priority="7" rank="1"/>
  </conditionalFormatting>
  <conditionalFormatting sqref="G7">
    <cfRule type="top10" dxfId="792" priority="5" rank="1"/>
  </conditionalFormatting>
  <conditionalFormatting sqref="H7">
    <cfRule type="top10" dxfId="791" priority="4" rank="1"/>
  </conditionalFormatting>
  <conditionalFormatting sqref="J7">
    <cfRule type="top10" dxfId="790" priority="2" rank="1"/>
  </conditionalFormatting>
  <conditionalFormatting sqref="E7:J7">
    <cfRule type="cellIs" dxfId="789" priority="1" operator="greaterThanOrEqual">
      <formula>200</formula>
    </cfRule>
  </conditionalFormatting>
  <hyperlinks>
    <hyperlink ref="Q1" location="'National Rankings'!A1" display="Back to Ranking" xr:uid="{804813ED-0E3E-474E-9D42-B6FDCD0B20D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19C002-1785-43F0-B125-454689CE172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7862B-E551-4CCF-BCCD-0371A4DDC5A0}">
  <sheetPr codeName="Sheet34"/>
  <dimension ref="A1:Q4"/>
  <sheetViews>
    <sheetView workbookViewId="0">
      <selection activeCell="A8" sqref="A8:O1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28</v>
      </c>
      <c r="B2" s="15" t="s">
        <v>27</v>
      </c>
      <c r="C2" s="16">
        <v>44611</v>
      </c>
      <c r="D2" s="17" t="s">
        <v>23</v>
      </c>
      <c r="E2" s="18">
        <v>173</v>
      </c>
      <c r="F2" s="18">
        <v>158</v>
      </c>
      <c r="G2" s="18">
        <v>166</v>
      </c>
      <c r="H2" s="18">
        <v>164</v>
      </c>
      <c r="I2" s="18"/>
      <c r="J2" s="18"/>
      <c r="K2" s="19">
        <v>4</v>
      </c>
      <c r="L2" s="19">
        <v>661</v>
      </c>
      <c r="M2" s="20">
        <v>165.25</v>
      </c>
      <c r="N2" s="21">
        <v>3</v>
      </c>
      <c r="O2" s="22">
        <v>168.25</v>
      </c>
    </row>
    <row r="4" spans="1:17" x14ac:dyDescent="0.3">
      <c r="K4" s="8">
        <f>SUM(K2:K3)</f>
        <v>4</v>
      </c>
      <c r="L4" s="8">
        <f>SUM(L2:L3)</f>
        <v>661</v>
      </c>
      <c r="M4" s="7">
        <f>SUM(L4/K4)</f>
        <v>165.25</v>
      </c>
      <c r="N4" s="8">
        <f>SUM(N2:N3)</f>
        <v>3</v>
      </c>
      <c r="O4" s="12">
        <f>SUM(M4+N4)</f>
        <v>168.25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_1_1"/>
    <protectedRange algorithmName="SHA-512" hashValue="ON39YdpmFHfN9f47KpiRvqrKx0V9+erV1CNkpWzYhW/Qyc6aT8rEyCrvauWSYGZK2ia3o7vd3akF07acHAFpOA==" saltValue="yVW9XmDwTqEnmpSGai0KYg==" spinCount="100000" sqref="D2" name="Range1_1_4_1_1"/>
  </protectedRanges>
  <conditionalFormatting sqref="E2">
    <cfRule type="top10" dxfId="788" priority="32" rank="1"/>
  </conditionalFormatting>
  <conditionalFormatting sqref="F2">
    <cfRule type="top10" dxfId="787" priority="31" rank="1"/>
  </conditionalFormatting>
  <conditionalFormatting sqref="G2">
    <cfRule type="top10" dxfId="786" priority="30" rank="1"/>
  </conditionalFormatting>
  <conditionalFormatting sqref="H2">
    <cfRule type="top10" dxfId="785" priority="29" rank="1"/>
  </conditionalFormatting>
  <conditionalFormatting sqref="I2">
    <cfRule type="top10" dxfId="784" priority="28" rank="1"/>
  </conditionalFormatting>
  <conditionalFormatting sqref="J2">
    <cfRule type="top10" dxfId="783" priority="27" rank="1"/>
  </conditionalFormatting>
  <hyperlinks>
    <hyperlink ref="Q1" location="'National Rankings'!A1" display="Back to Ranking" xr:uid="{DBA11317-BCCE-42B3-A540-23CEBB54DE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6962E8-A1DF-4893-93C7-B9FF14B7D3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AE3AE-80D8-4F49-AEF6-6C17A4A87676}">
  <dimension ref="A1:Q4"/>
  <sheetViews>
    <sheetView workbookViewId="0">
      <selection activeCell="B15" sqref="B1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60</v>
      </c>
      <c r="B2" s="15" t="s">
        <v>166</v>
      </c>
      <c r="C2" s="16">
        <v>44821</v>
      </c>
      <c r="D2" s="17" t="s">
        <v>23</v>
      </c>
      <c r="E2" s="18">
        <v>188</v>
      </c>
      <c r="F2" s="18">
        <v>188</v>
      </c>
      <c r="G2" s="18">
        <v>192</v>
      </c>
      <c r="H2" s="18">
        <v>184</v>
      </c>
      <c r="I2" s="18"/>
      <c r="J2" s="18"/>
      <c r="K2" s="19">
        <v>4</v>
      </c>
      <c r="L2" s="19">
        <v>752</v>
      </c>
      <c r="M2" s="20">
        <v>188</v>
      </c>
      <c r="N2" s="21">
        <v>3</v>
      </c>
      <c r="O2" s="22">
        <v>191</v>
      </c>
    </row>
    <row r="4" spans="1:17" x14ac:dyDescent="0.3">
      <c r="K4" s="8">
        <f>SUM(K2:K3)</f>
        <v>4</v>
      </c>
      <c r="L4" s="8">
        <f>SUM(L2:L3)</f>
        <v>752</v>
      </c>
      <c r="M4" s="7">
        <f>SUM(L4/K4)</f>
        <v>188</v>
      </c>
      <c r="N4" s="8">
        <f>SUM(N2:N3)</f>
        <v>3</v>
      </c>
      <c r="O4" s="12">
        <f>SUM(M4+N4)</f>
        <v>191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9"/>
    <protectedRange algorithmName="SHA-512" hashValue="ON39YdpmFHfN9f47KpiRvqrKx0V9+erV1CNkpWzYhW/Qyc6aT8rEyCrvauWSYGZK2ia3o7vd3akF07acHAFpOA==" saltValue="yVW9XmDwTqEnmpSGai0KYg==" spinCount="100000" sqref="D2" name="Range1_1_36"/>
  </protectedRanges>
  <conditionalFormatting sqref="F2">
    <cfRule type="top10" dxfId="776" priority="2" rank="1"/>
  </conditionalFormatting>
  <conditionalFormatting sqref="G2">
    <cfRule type="top10" dxfId="775" priority="3" rank="1"/>
  </conditionalFormatting>
  <conditionalFormatting sqref="H2">
    <cfRule type="top10" dxfId="774" priority="4" rank="1"/>
  </conditionalFormatting>
  <conditionalFormatting sqref="I2">
    <cfRule type="top10" dxfId="773" priority="5" rank="1"/>
  </conditionalFormatting>
  <conditionalFormatting sqref="J2">
    <cfRule type="top10" dxfId="772" priority="6" rank="1"/>
  </conditionalFormatting>
  <conditionalFormatting sqref="E2">
    <cfRule type="top10" dxfId="771" priority="7" rank="1"/>
  </conditionalFormatting>
  <conditionalFormatting sqref="E2:J2">
    <cfRule type="cellIs" dxfId="770" priority="1" operator="equal">
      <formula>200</formula>
    </cfRule>
  </conditionalFormatting>
  <hyperlinks>
    <hyperlink ref="Q1" location="'National Rankings'!A1" display="Back to Ranking" xr:uid="{C919394F-1398-4E07-93BF-D9AE8517368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F2DC277-0E57-4022-B0FC-29E9219E85C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26A4D-84E9-4A2D-B34C-871E7EEA75B7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60</v>
      </c>
      <c r="B2" s="15" t="s">
        <v>140</v>
      </c>
      <c r="C2" s="16">
        <v>44752</v>
      </c>
      <c r="D2" s="17" t="s">
        <v>66</v>
      </c>
      <c r="E2" s="18">
        <v>169</v>
      </c>
      <c r="F2" s="18">
        <v>185</v>
      </c>
      <c r="G2" s="18">
        <v>183</v>
      </c>
      <c r="H2" s="18">
        <v>176</v>
      </c>
      <c r="I2" s="18"/>
      <c r="J2" s="18"/>
      <c r="K2" s="19">
        <v>4</v>
      </c>
      <c r="L2" s="19">
        <v>713</v>
      </c>
      <c r="M2" s="20">
        <v>178.25</v>
      </c>
      <c r="N2" s="21">
        <v>2</v>
      </c>
      <c r="O2" s="22">
        <v>180.25</v>
      </c>
    </row>
    <row r="4" spans="1:17" x14ac:dyDescent="0.3">
      <c r="K4" s="8">
        <f>SUM(K2:K3)</f>
        <v>4</v>
      </c>
      <c r="L4" s="8">
        <f>SUM(L2:L3)</f>
        <v>713</v>
      </c>
      <c r="M4" s="7">
        <f>SUM(L4/K4)</f>
        <v>178.25</v>
      </c>
      <c r="N4" s="8">
        <f>SUM(N2:N3)</f>
        <v>2</v>
      </c>
      <c r="O4" s="12">
        <f>SUM(M4+N4)</f>
        <v>180.25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9_1"/>
    <protectedRange algorithmName="SHA-512" hashValue="ON39YdpmFHfN9f47KpiRvqrKx0V9+erV1CNkpWzYhW/Qyc6aT8rEyCrvauWSYGZK2ia3o7vd3akF07acHAFpOA==" saltValue="yVW9XmDwTqEnmpSGai0KYg==" spinCount="100000" sqref="D2" name="Range1_1_16_1"/>
    <protectedRange algorithmName="SHA-512" hashValue="ON39YdpmFHfN9f47KpiRvqrKx0V9+erV1CNkpWzYhW/Qyc6aT8rEyCrvauWSYGZK2ia3o7vd3akF07acHAFpOA==" saltValue="yVW9XmDwTqEnmpSGai0KYg==" spinCount="100000" sqref="E2:H2" name="Range1_3_7_1"/>
  </protectedRanges>
  <conditionalFormatting sqref="F2">
    <cfRule type="top10" dxfId="769" priority="6" rank="1"/>
  </conditionalFormatting>
  <conditionalFormatting sqref="I2">
    <cfRule type="top10" dxfId="768" priority="3" rank="1"/>
    <cfRule type="top10" dxfId="767" priority="8" rank="1"/>
  </conditionalFormatting>
  <conditionalFormatting sqref="E2">
    <cfRule type="top10" dxfId="766" priority="7" rank="1"/>
  </conditionalFormatting>
  <conditionalFormatting sqref="G2">
    <cfRule type="top10" dxfId="765" priority="5" rank="1"/>
  </conditionalFormatting>
  <conditionalFormatting sqref="H2">
    <cfRule type="top10" dxfId="764" priority="4" rank="1"/>
  </conditionalFormatting>
  <conditionalFormatting sqref="J2">
    <cfRule type="top10" dxfId="763" priority="2" rank="1"/>
  </conditionalFormatting>
  <conditionalFormatting sqref="E2:J2">
    <cfRule type="cellIs" dxfId="762" priority="1" operator="greaterThanOrEqual">
      <formula>200</formula>
    </cfRule>
  </conditionalFormatting>
  <hyperlinks>
    <hyperlink ref="Q1" location="'National Rankings'!A1" display="Back to Ranking" xr:uid="{20775723-EF21-4320-A630-60A767D0BF4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0F7040-EFDE-4938-BC90-4E840C13E81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1B097-5FC5-4E63-9126-63DD0E34315E}">
  <sheetPr codeName="Sheet35"/>
  <dimension ref="A1:Q32"/>
  <sheetViews>
    <sheetView topLeftCell="A12" workbookViewId="0">
      <selection activeCell="A27" sqref="A27:O30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35</v>
      </c>
      <c r="C2" s="16">
        <v>44618</v>
      </c>
      <c r="D2" s="17" t="s">
        <v>32</v>
      </c>
      <c r="E2" s="18">
        <v>182</v>
      </c>
      <c r="F2" s="18">
        <v>182</v>
      </c>
      <c r="G2" s="18">
        <v>184</v>
      </c>
      <c r="H2" s="18">
        <v>188</v>
      </c>
      <c r="I2" s="18"/>
      <c r="J2" s="18"/>
      <c r="K2" s="19">
        <v>4</v>
      </c>
      <c r="L2" s="19">
        <v>736</v>
      </c>
      <c r="M2" s="20">
        <v>184</v>
      </c>
      <c r="N2" s="21">
        <v>3</v>
      </c>
      <c r="O2" s="22">
        <v>187</v>
      </c>
    </row>
    <row r="3" spans="1:17" x14ac:dyDescent="0.3">
      <c r="A3" s="14" t="s">
        <v>20</v>
      </c>
      <c r="B3" s="15" t="s">
        <v>35</v>
      </c>
      <c r="C3" s="16">
        <v>44632</v>
      </c>
      <c r="D3" s="17" t="s">
        <v>32</v>
      </c>
      <c r="E3" s="18">
        <v>187</v>
      </c>
      <c r="F3" s="18">
        <v>191</v>
      </c>
      <c r="G3" s="18">
        <v>187</v>
      </c>
      <c r="H3" s="18">
        <v>173</v>
      </c>
      <c r="I3" s="18"/>
      <c r="J3" s="18"/>
      <c r="K3" s="19">
        <v>4</v>
      </c>
      <c r="L3" s="19">
        <v>738</v>
      </c>
      <c r="M3" s="20">
        <v>184.5</v>
      </c>
      <c r="N3" s="21">
        <v>11</v>
      </c>
      <c r="O3" s="22">
        <v>195.5</v>
      </c>
    </row>
    <row r="4" spans="1:17" x14ac:dyDescent="0.3">
      <c r="A4" s="14" t="s">
        <v>20</v>
      </c>
      <c r="B4" s="15" t="s">
        <v>35</v>
      </c>
      <c r="C4" s="16">
        <v>44646</v>
      </c>
      <c r="D4" s="17" t="s">
        <v>32</v>
      </c>
      <c r="E4" s="18">
        <v>185</v>
      </c>
      <c r="F4" s="18">
        <v>191</v>
      </c>
      <c r="G4" s="18">
        <v>183</v>
      </c>
      <c r="H4" s="18">
        <v>183</v>
      </c>
      <c r="I4" s="18"/>
      <c r="J4" s="18"/>
      <c r="K4" s="19">
        <v>4</v>
      </c>
      <c r="L4" s="19">
        <v>742</v>
      </c>
      <c r="M4" s="20">
        <v>185.5</v>
      </c>
      <c r="N4" s="21">
        <v>6</v>
      </c>
      <c r="O4" s="22">
        <v>191.5</v>
      </c>
    </row>
    <row r="5" spans="1:17" x14ac:dyDescent="0.3">
      <c r="A5" s="14" t="s">
        <v>60</v>
      </c>
      <c r="B5" s="15" t="s">
        <v>35</v>
      </c>
      <c r="C5" s="16">
        <v>44647</v>
      </c>
      <c r="D5" s="17" t="s">
        <v>39</v>
      </c>
      <c r="E5" s="18">
        <v>183</v>
      </c>
      <c r="F5" s="18">
        <v>190</v>
      </c>
      <c r="G5" s="18">
        <v>190</v>
      </c>
      <c r="H5" s="18">
        <v>188</v>
      </c>
      <c r="I5" s="18"/>
      <c r="J5" s="18"/>
      <c r="K5" s="19">
        <v>4</v>
      </c>
      <c r="L5" s="19">
        <v>751</v>
      </c>
      <c r="M5" s="20">
        <v>187.75</v>
      </c>
      <c r="N5" s="21">
        <v>3</v>
      </c>
      <c r="O5" s="22">
        <v>190.75</v>
      </c>
    </row>
    <row r="6" spans="1:17" x14ac:dyDescent="0.3">
      <c r="A6" s="14" t="s">
        <v>20</v>
      </c>
      <c r="B6" s="15" t="s">
        <v>35</v>
      </c>
      <c r="C6" s="16">
        <v>44656</v>
      </c>
      <c r="D6" s="17" t="s">
        <v>32</v>
      </c>
      <c r="E6" s="18">
        <v>190</v>
      </c>
      <c r="F6" s="18">
        <v>189</v>
      </c>
      <c r="G6" s="18">
        <v>192</v>
      </c>
      <c r="H6" s="18">
        <v>188.001</v>
      </c>
      <c r="I6" s="18"/>
      <c r="J6" s="18"/>
      <c r="K6" s="19">
        <v>4</v>
      </c>
      <c r="L6" s="19">
        <v>759.00099999999998</v>
      </c>
      <c r="M6" s="20">
        <v>189.75024999999999</v>
      </c>
      <c r="N6" s="21">
        <v>11</v>
      </c>
      <c r="O6" s="22">
        <v>200.75024999999999</v>
      </c>
    </row>
    <row r="7" spans="1:17" x14ac:dyDescent="0.3">
      <c r="A7" s="14" t="s">
        <v>20</v>
      </c>
      <c r="B7" s="15" t="s">
        <v>35</v>
      </c>
      <c r="C7" s="16">
        <v>44660</v>
      </c>
      <c r="D7" s="17" t="s">
        <v>32</v>
      </c>
      <c r="E7" s="18">
        <v>180</v>
      </c>
      <c r="F7" s="18">
        <v>166</v>
      </c>
      <c r="G7" s="18">
        <v>173</v>
      </c>
      <c r="H7" s="18">
        <v>177</v>
      </c>
      <c r="I7" s="18"/>
      <c r="J7" s="18"/>
      <c r="K7" s="19">
        <v>4</v>
      </c>
      <c r="L7" s="19">
        <v>696</v>
      </c>
      <c r="M7" s="20">
        <v>174</v>
      </c>
      <c r="N7" s="21">
        <v>2</v>
      </c>
      <c r="O7" s="22">
        <v>176</v>
      </c>
    </row>
    <row r="8" spans="1:17" x14ac:dyDescent="0.3">
      <c r="A8" s="14" t="s">
        <v>20</v>
      </c>
      <c r="B8" s="15" t="s">
        <v>35</v>
      </c>
      <c r="C8" s="16">
        <v>44674</v>
      </c>
      <c r="D8" s="17" t="s">
        <v>32</v>
      </c>
      <c r="E8" s="18">
        <v>191</v>
      </c>
      <c r="F8" s="18">
        <v>187</v>
      </c>
      <c r="G8" s="18">
        <v>188</v>
      </c>
      <c r="H8" s="18">
        <v>184</v>
      </c>
      <c r="I8" s="18"/>
      <c r="J8" s="18"/>
      <c r="K8" s="19">
        <v>4</v>
      </c>
      <c r="L8" s="19">
        <v>750</v>
      </c>
      <c r="M8" s="20">
        <v>187.5</v>
      </c>
      <c r="N8" s="21">
        <v>7</v>
      </c>
      <c r="O8" s="22">
        <v>194.5</v>
      </c>
    </row>
    <row r="9" spans="1:17" x14ac:dyDescent="0.3">
      <c r="A9" s="14" t="s">
        <v>60</v>
      </c>
      <c r="B9" s="15" t="s">
        <v>35</v>
      </c>
      <c r="C9" s="16">
        <v>44675</v>
      </c>
      <c r="D9" s="17" t="s">
        <v>39</v>
      </c>
      <c r="E9" s="18">
        <v>182</v>
      </c>
      <c r="F9" s="18">
        <v>188</v>
      </c>
      <c r="G9" s="18">
        <v>188.001</v>
      </c>
      <c r="H9" s="18">
        <v>195</v>
      </c>
      <c r="I9" s="18"/>
      <c r="J9" s="18"/>
      <c r="K9" s="19">
        <v>4</v>
      </c>
      <c r="L9" s="19">
        <v>753.00099999999998</v>
      </c>
      <c r="M9" s="20">
        <v>188.25024999999999</v>
      </c>
      <c r="N9" s="21">
        <v>5</v>
      </c>
      <c r="O9" s="22">
        <v>193.25024999999999</v>
      </c>
    </row>
    <row r="10" spans="1:17" x14ac:dyDescent="0.3">
      <c r="A10" s="14" t="s">
        <v>60</v>
      </c>
      <c r="B10" s="15" t="s">
        <v>35</v>
      </c>
      <c r="C10" s="16">
        <v>44684</v>
      </c>
      <c r="D10" s="17" t="s">
        <v>32</v>
      </c>
      <c r="E10" s="18">
        <v>189</v>
      </c>
      <c r="F10" s="18">
        <v>194</v>
      </c>
      <c r="G10" s="18">
        <v>193</v>
      </c>
      <c r="H10" s="18">
        <v>190.001</v>
      </c>
      <c r="I10" s="18"/>
      <c r="J10" s="18"/>
      <c r="K10" s="19">
        <v>4</v>
      </c>
      <c r="L10" s="19">
        <v>766.00099999999998</v>
      </c>
      <c r="M10" s="20">
        <v>191.50024999999999</v>
      </c>
      <c r="N10" s="21">
        <v>8</v>
      </c>
      <c r="O10" s="22">
        <v>199.50024999999999</v>
      </c>
    </row>
    <row r="11" spans="1:17" x14ac:dyDescent="0.3">
      <c r="A11" s="14" t="s">
        <v>60</v>
      </c>
      <c r="B11" s="15" t="s">
        <v>35</v>
      </c>
      <c r="C11" s="16">
        <v>44695</v>
      </c>
      <c r="D11" s="17" t="s">
        <v>32</v>
      </c>
      <c r="E11" s="18">
        <v>189</v>
      </c>
      <c r="F11" s="18">
        <v>186</v>
      </c>
      <c r="G11" s="18">
        <v>186</v>
      </c>
      <c r="H11" s="18">
        <v>192</v>
      </c>
      <c r="I11" s="18"/>
      <c r="J11" s="18"/>
      <c r="K11" s="19">
        <v>4</v>
      </c>
      <c r="L11" s="19">
        <v>753</v>
      </c>
      <c r="M11" s="20">
        <v>188.25</v>
      </c>
      <c r="N11" s="21">
        <v>3</v>
      </c>
      <c r="O11" s="22">
        <v>191.25</v>
      </c>
    </row>
    <row r="12" spans="1:17" x14ac:dyDescent="0.3">
      <c r="A12" s="48" t="s">
        <v>20</v>
      </c>
      <c r="B12" s="49" t="s">
        <v>35</v>
      </c>
      <c r="C12" s="50">
        <v>44709</v>
      </c>
      <c r="D12" s="51" t="s">
        <v>32</v>
      </c>
      <c r="E12" s="52">
        <v>183</v>
      </c>
      <c r="F12" s="52">
        <v>175</v>
      </c>
      <c r="G12" s="52">
        <v>183</v>
      </c>
      <c r="H12" s="52">
        <v>178</v>
      </c>
      <c r="I12" s="52"/>
      <c r="J12" s="52"/>
      <c r="K12" s="53">
        <v>4</v>
      </c>
      <c r="L12" s="53">
        <v>719</v>
      </c>
      <c r="M12" s="54">
        <v>179.75</v>
      </c>
      <c r="N12" s="55">
        <v>3</v>
      </c>
      <c r="O12" s="56">
        <v>182.75</v>
      </c>
    </row>
    <row r="13" spans="1:17" x14ac:dyDescent="0.3">
      <c r="A13" s="58" t="s">
        <v>20</v>
      </c>
      <c r="B13" s="58" t="s">
        <v>35</v>
      </c>
      <c r="C13" s="61">
        <v>44710</v>
      </c>
      <c r="D13" s="58" t="s">
        <v>99</v>
      </c>
      <c r="E13" s="58">
        <v>190</v>
      </c>
      <c r="F13" s="60">
        <v>189</v>
      </c>
      <c r="G13" s="60">
        <v>193</v>
      </c>
      <c r="H13" s="58">
        <v>185</v>
      </c>
      <c r="I13" s="59"/>
      <c r="J13" s="59"/>
      <c r="K13" s="58">
        <v>4</v>
      </c>
      <c r="L13" s="58">
        <v>757</v>
      </c>
      <c r="M13" s="57">
        <v>189.25</v>
      </c>
      <c r="N13" s="58">
        <v>8</v>
      </c>
      <c r="O13" s="57">
        <v>197.25</v>
      </c>
    </row>
    <row r="14" spans="1:17" ht="15" thickBot="1" x14ac:dyDescent="0.35">
      <c r="A14" s="14" t="s">
        <v>20</v>
      </c>
      <c r="B14" s="15" t="s">
        <v>35</v>
      </c>
      <c r="C14" s="16">
        <v>44719</v>
      </c>
      <c r="D14" s="17" t="s">
        <v>32</v>
      </c>
      <c r="E14" s="18">
        <v>188</v>
      </c>
      <c r="F14" s="18">
        <v>194</v>
      </c>
      <c r="G14" s="18">
        <v>192</v>
      </c>
      <c r="H14" s="18">
        <v>192</v>
      </c>
      <c r="I14" s="18"/>
      <c r="J14" s="18"/>
      <c r="K14" s="19">
        <v>4</v>
      </c>
      <c r="L14" s="19">
        <v>766</v>
      </c>
      <c r="M14" s="20">
        <v>191.5</v>
      </c>
      <c r="N14" s="21">
        <v>6</v>
      </c>
      <c r="O14" s="22">
        <v>197.5</v>
      </c>
    </row>
    <row r="15" spans="1:17" x14ac:dyDescent="0.3">
      <c r="A15" s="80" t="s">
        <v>20</v>
      </c>
      <c r="B15" s="81" t="s">
        <v>35</v>
      </c>
      <c r="C15" s="82">
        <v>44723</v>
      </c>
      <c r="D15" s="83" t="s">
        <v>32</v>
      </c>
      <c r="E15" s="84">
        <v>193</v>
      </c>
      <c r="F15" s="84">
        <v>184</v>
      </c>
      <c r="G15" s="84">
        <v>188</v>
      </c>
      <c r="H15" s="84">
        <v>178</v>
      </c>
      <c r="I15" s="84"/>
      <c r="J15" s="84"/>
      <c r="K15" s="85">
        <v>4</v>
      </c>
      <c r="L15" s="85">
        <v>743</v>
      </c>
      <c r="M15" s="86">
        <v>185.75</v>
      </c>
      <c r="N15" s="87">
        <v>6</v>
      </c>
      <c r="O15" s="88">
        <v>191.75</v>
      </c>
    </row>
    <row r="16" spans="1:17" x14ac:dyDescent="0.3">
      <c r="A16" s="14" t="s">
        <v>20</v>
      </c>
      <c r="B16" s="15" t="s">
        <v>35</v>
      </c>
      <c r="C16" s="16">
        <v>44737</v>
      </c>
      <c r="D16" s="17" t="s">
        <v>32</v>
      </c>
      <c r="E16" s="18">
        <v>187</v>
      </c>
      <c r="F16" s="18">
        <v>188</v>
      </c>
      <c r="G16" s="18">
        <v>187</v>
      </c>
      <c r="H16" s="18">
        <v>187</v>
      </c>
      <c r="I16" s="18"/>
      <c r="J16" s="18"/>
      <c r="K16" s="19">
        <v>4</v>
      </c>
      <c r="L16" s="19">
        <v>749</v>
      </c>
      <c r="M16" s="20">
        <v>187.25</v>
      </c>
      <c r="N16" s="21">
        <v>6</v>
      </c>
      <c r="O16" s="22">
        <v>193.25</v>
      </c>
    </row>
    <row r="17" spans="1:15" x14ac:dyDescent="0.3">
      <c r="A17" s="14" t="s">
        <v>20</v>
      </c>
      <c r="B17" s="15" t="s">
        <v>35</v>
      </c>
      <c r="C17" s="16">
        <v>44731</v>
      </c>
      <c r="D17" s="17" t="s">
        <v>32</v>
      </c>
      <c r="E17" s="18">
        <v>187</v>
      </c>
      <c r="F17" s="18">
        <v>191</v>
      </c>
      <c r="G17" s="18">
        <v>189</v>
      </c>
      <c r="H17" s="18">
        <v>189</v>
      </c>
      <c r="I17" s="18">
        <v>191</v>
      </c>
      <c r="J17" s="18">
        <v>188</v>
      </c>
      <c r="K17" s="19">
        <v>6</v>
      </c>
      <c r="L17" s="19">
        <v>1135</v>
      </c>
      <c r="M17" s="20">
        <v>189.16666666666666</v>
      </c>
      <c r="N17" s="21">
        <v>22</v>
      </c>
      <c r="O17" s="22">
        <v>211.16666666666666</v>
      </c>
    </row>
    <row r="18" spans="1:15" x14ac:dyDescent="0.3">
      <c r="A18" s="14" t="s">
        <v>60</v>
      </c>
      <c r="B18" s="15" t="s">
        <v>35</v>
      </c>
      <c r="C18" s="16">
        <v>44747</v>
      </c>
      <c r="D18" s="17" t="s">
        <v>32</v>
      </c>
      <c r="E18" s="18">
        <v>184</v>
      </c>
      <c r="F18" s="18">
        <v>189</v>
      </c>
      <c r="G18" s="18">
        <v>180</v>
      </c>
      <c r="H18" s="18">
        <v>199</v>
      </c>
      <c r="I18" s="18"/>
      <c r="J18" s="18"/>
      <c r="K18" s="19">
        <v>4</v>
      </c>
      <c r="L18" s="19">
        <v>752</v>
      </c>
      <c r="M18" s="20">
        <v>188</v>
      </c>
      <c r="N18" s="21">
        <v>6</v>
      </c>
      <c r="O18" s="22">
        <v>194</v>
      </c>
    </row>
    <row r="19" spans="1:15" x14ac:dyDescent="0.3">
      <c r="A19" s="14" t="s">
        <v>60</v>
      </c>
      <c r="B19" s="15" t="s">
        <v>35</v>
      </c>
      <c r="C19" s="16">
        <v>44761</v>
      </c>
      <c r="D19" s="17" t="s">
        <v>135</v>
      </c>
      <c r="E19" s="18">
        <v>195</v>
      </c>
      <c r="F19" s="18">
        <v>195</v>
      </c>
      <c r="G19" s="18">
        <v>193</v>
      </c>
      <c r="H19" s="18">
        <v>194</v>
      </c>
      <c r="I19" s="18"/>
      <c r="J19" s="18"/>
      <c r="K19" s="19">
        <v>4</v>
      </c>
      <c r="L19" s="19">
        <v>777</v>
      </c>
      <c r="M19" s="20">
        <v>194.25</v>
      </c>
      <c r="N19" s="21">
        <v>11</v>
      </c>
      <c r="O19" s="22">
        <v>205.25</v>
      </c>
    </row>
    <row r="20" spans="1:15" x14ac:dyDescent="0.3">
      <c r="A20" s="14" t="s">
        <v>60</v>
      </c>
      <c r="B20" s="15" t="s">
        <v>35</v>
      </c>
      <c r="C20" s="16">
        <v>44765</v>
      </c>
      <c r="D20" s="17" t="s">
        <v>32</v>
      </c>
      <c r="E20" s="18">
        <v>188.001</v>
      </c>
      <c r="F20" s="18">
        <v>186</v>
      </c>
      <c r="G20" s="18">
        <v>183</v>
      </c>
      <c r="H20" s="18">
        <v>190</v>
      </c>
      <c r="I20" s="18"/>
      <c r="J20" s="18"/>
      <c r="K20" s="19">
        <v>4</v>
      </c>
      <c r="L20" s="19">
        <v>747.00099999999998</v>
      </c>
      <c r="M20" s="20">
        <v>186.75024999999999</v>
      </c>
      <c r="N20" s="21">
        <v>8</v>
      </c>
      <c r="O20" s="22">
        <v>194.75024999999999</v>
      </c>
    </row>
    <row r="21" spans="1:15" x14ac:dyDescent="0.3">
      <c r="A21" s="14" t="s">
        <v>60</v>
      </c>
      <c r="B21" s="15" t="s">
        <v>35</v>
      </c>
      <c r="C21" s="16">
        <v>44772</v>
      </c>
      <c r="D21" s="17" t="s">
        <v>32</v>
      </c>
      <c r="E21" s="18">
        <v>191</v>
      </c>
      <c r="F21" s="18">
        <v>186</v>
      </c>
      <c r="G21" s="18">
        <v>183</v>
      </c>
      <c r="H21" s="18">
        <v>182</v>
      </c>
      <c r="I21" s="18">
        <v>182</v>
      </c>
      <c r="J21" s="18">
        <v>184</v>
      </c>
      <c r="K21" s="19">
        <v>6</v>
      </c>
      <c r="L21" s="19">
        <v>1108</v>
      </c>
      <c r="M21" s="20">
        <v>184.66666666666666</v>
      </c>
      <c r="N21" s="21">
        <v>6</v>
      </c>
      <c r="O21" s="22">
        <v>190.66666666666666</v>
      </c>
    </row>
    <row r="22" spans="1:15" x14ac:dyDescent="0.3">
      <c r="A22" s="14" t="s">
        <v>60</v>
      </c>
      <c r="B22" s="15" t="s">
        <v>35</v>
      </c>
      <c r="C22" s="16">
        <v>44775</v>
      </c>
      <c r="D22" s="17" t="s">
        <v>32</v>
      </c>
      <c r="E22" s="18">
        <v>190</v>
      </c>
      <c r="F22" s="18">
        <v>190</v>
      </c>
      <c r="G22" s="18">
        <v>192</v>
      </c>
      <c r="H22" s="18">
        <v>194</v>
      </c>
      <c r="I22" s="18"/>
      <c r="J22" s="18"/>
      <c r="K22" s="19">
        <v>4</v>
      </c>
      <c r="L22" s="19">
        <v>766</v>
      </c>
      <c r="M22" s="20">
        <v>191.5</v>
      </c>
      <c r="N22" s="21">
        <v>11</v>
      </c>
      <c r="O22" s="22">
        <v>202.5</v>
      </c>
    </row>
    <row r="23" spans="1:15" x14ac:dyDescent="0.3">
      <c r="A23" s="14" t="s">
        <v>60</v>
      </c>
      <c r="B23" s="15" t="s">
        <v>35</v>
      </c>
      <c r="C23" s="16">
        <v>44773</v>
      </c>
      <c r="D23" s="17" t="s">
        <v>135</v>
      </c>
      <c r="E23" s="18">
        <v>194</v>
      </c>
      <c r="F23" s="18">
        <v>189</v>
      </c>
      <c r="G23" s="18">
        <v>191</v>
      </c>
      <c r="H23" s="18">
        <v>190</v>
      </c>
      <c r="I23" s="18"/>
      <c r="J23" s="18"/>
      <c r="K23" s="19">
        <v>4</v>
      </c>
      <c r="L23" s="19">
        <v>764</v>
      </c>
      <c r="M23" s="20">
        <v>191</v>
      </c>
      <c r="N23" s="21">
        <v>9</v>
      </c>
      <c r="O23" s="22">
        <v>200</v>
      </c>
    </row>
    <row r="24" spans="1:15" x14ac:dyDescent="0.3">
      <c r="A24" s="14" t="s">
        <v>20</v>
      </c>
      <c r="B24" s="15" t="s">
        <v>35</v>
      </c>
      <c r="C24" s="16">
        <v>44786</v>
      </c>
      <c r="D24" s="17" t="s">
        <v>32</v>
      </c>
      <c r="E24" s="18">
        <v>194</v>
      </c>
      <c r="F24" s="18">
        <v>192</v>
      </c>
      <c r="G24" s="18">
        <v>189.001</v>
      </c>
      <c r="H24" s="18">
        <v>189</v>
      </c>
      <c r="I24" s="18"/>
      <c r="J24" s="18"/>
      <c r="K24" s="19">
        <v>4</v>
      </c>
      <c r="L24" s="19">
        <v>764.00099999999998</v>
      </c>
      <c r="M24" s="20">
        <v>191.00024999999999</v>
      </c>
      <c r="N24" s="21">
        <v>8</v>
      </c>
      <c r="O24" s="22">
        <v>199.00024999999999</v>
      </c>
    </row>
    <row r="25" spans="1:15" x14ac:dyDescent="0.3">
      <c r="A25" s="14" t="s">
        <v>20</v>
      </c>
      <c r="B25" s="15" t="s">
        <v>35</v>
      </c>
      <c r="C25" s="16">
        <v>44810</v>
      </c>
      <c r="D25" s="17" t="s">
        <v>32</v>
      </c>
      <c r="E25" s="18">
        <v>185</v>
      </c>
      <c r="F25" s="18">
        <v>193</v>
      </c>
      <c r="G25" s="18">
        <v>194</v>
      </c>
      <c r="H25" s="18">
        <v>197</v>
      </c>
      <c r="I25" s="18"/>
      <c r="J25" s="18"/>
      <c r="K25" s="19">
        <v>4</v>
      </c>
      <c r="L25" s="19">
        <v>769</v>
      </c>
      <c r="M25" s="20">
        <v>192.25</v>
      </c>
      <c r="N25" s="21">
        <v>8</v>
      </c>
      <c r="O25" s="22">
        <v>200.25</v>
      </c>
    </row>
    <row r="26" spans="1:15" x14ac:dyDescent="0.3">
      <c r="A26" s="14" t="s">
        <v>20</v>
      </c>
      <c r="B26" s="15" t="s">
        <v>35</v>
      </c>
      <c r="C26" s="16">
        <v>44800</v>
      </c>
      <c r="D26" s="17" t="s">
        <v>32</v>
      </c>
      <c r="E26" s="18">
        <v>192</v>
      </c>
      <c r="F26" s="18">
        <v>190</v>
      </c>
      <c r="G26" s="18">
        <v>192</v>
      </c>
      <c r="H26" s="18">
        <v>184.001</v>
      </c>
      <c r="I26" s="18"/>
      <c r="J26" s="18"/>
      <c r="K26" s="19">
        <v>4</v>
      </c>
      <c r="L26" s="19">
        <v>758.00099999999998</v>
      </c>
      <c r="M26" s="20">
        <v>189.50024999999999</v>
      </c>
      <c r="N26" s="21">
        <v>9</v>
      </c>
      <c r="O26" s="22">
        <v>198.50024999999999</v>
      </c>
    </row>
    <row r="27" spans="1:15" x14ac:dyDescent="0.3">
      <c r="A27" s="14" t="s">
        <v>60</v>
      </c>
      <c r="B27" s="15" t="s">
        <v>35</v>
      </c>
      <c r="C27" s="16">
        <v>44814</v>
      </c>
      <c r="D27" s="17" t="s">
        <v>32</v>
      </c>
      <c r="E27" s="18">
        <v>190.001</v>
      </c>
      <c r="F27" s="18">
        <v>196</v>
      </c>
      <c r="G27" s="18">
        <v>193</v>
      </c>
      <c r="H27" s="18">
        <v>188</v>
      </c>
      <c r="I27" s="18"/>
      <c r="J27" s="18"/>
      <c r="K27" s="19">
        <v>4</v>
      </c>
      <c r="L27" s="19">
        <v>767.00099999999998</v>
      </c>
      <c r="M27" s="20">
        <v>191.75024999999999</v>
      </c>
      <c r="N27" s="21">
        <v>7</v>
      </c>
      <c r="O27" s="22">
        <v>198.75024999999999</v>
      </c>
    </row>
    <row r="28" spans="1:15" x14ac:dyDescent="0.3">
      <c r="A28" s="14" t="s">
        <v>60</v>
      </c>
      <c r="B28" s="15" t="s">
        <v>35</v>
      </c>
      <c r="C28" s="16">
        <v>44828</v>
      </c>
      <c r="D28" s="17" t="s">
        <v>32</v>
      </c>
      <c r="E28" s="18">
        <v>191</v>
      </c>
      <c r="F28" s="18">
        <v>192</v>
      </c>
      <c r="G28" s="18">
        <v>192</v>
      </c>
      <c r="H28" s="18">
        <v>190</v>
      </c>
      <c r="I28" s="18"/>
      <c r="J28" s="18"/>
      <c r="K28" s="19">
        <v>4</v>
      </c>
      <c r="L28" s="19">
        <v>765</v>
      </c>
      <c r="M28" s="20">
        <v>191.25</v>
      </c>
      <c r="N28" s="21">
        <v>11</v>
      </c>
      <c r="O28" s="22">
        <v>202.25</v>
      </c>
    </row>
    <row r="29" spans="1:15" x14ac:dyDescent="0.3">
      <c r="A29" s="14" t="s">
        <v>60</v>
      </c>
      <c r="B29" s="15" t="s">
        <v>35</v>
      </c>
      <c r="C29" s="16">
        <v>44824</v>
      </c>
      <c r="D29" s="17" t="s">
        <v>39</v>
      </c>
      <c r="E29" s="18">
        <v>190</v>
      </c>
      <c r="F29" s="18">
        <v>194</v>
      </c>
      <c r="G29" s="18">
        <v>195</v>
      </c>
      <c r="H29" s="18">
        <v>188</v>
      </c>
      <c r="I29" s="18"/>
      <c r="J29" s="18"/>
      <c r="K29" s="19">
        <v>4</v>
      </c>
      <c r="L29" s="19">
        <v>767</v>
      </c>
      <c r="M29" s="20">
        <v>191.75</v>
      </c>
      <c r="N29" s="21">
        <v>8</v>
      </c>
      <c r="O29" s="22">
        <v>199.75</v>
      </c>
    </row>
    <row r="30" spans="1:15" x14ac:dyDescent="0.3">
      <c r="A30" s="14" t="s">
        <v>60</v>
      </c>
      <c r="B30" s="15" t="s">
        <v>35</v>
      </c>
      <c r="C30" s="16">
        <v>44829</v>
      </c>
      <c r="D30" s="17" t="s">
        <v>39</v>
      </c>
      <c r="E30" s="18">
        <v>193</v>
      </c>
      <c r="F30" s="18">
        <v>195</v>
      </c>
      <c r="G30" s="18">
        <v>192</v>
      </c>
      <c r="H30" s="18">
        <v>192.001</v>
      </c>
      <c r="I30" s="18"/>
      <c r="J30" s="18"/>
      <c r="K30" s="19">
        <v>4</v>
      </c>
      <c r="L30" s="19">
        <v>772.00099999999998</v>
      </c>
      <c r="M30" s="20">
        <v>193.00024999999999</v>
      </c>
      <c r="N30" s="21">
        <v>11</v>
      </c>
      <c r="O30" s="22">
        <v>204.00024999999999</v>
      </c>
    </row>
    <row r="32" spans="1:15" x14ac:dyDescent="0.3">
      <c r="K32" s="8">
        <f>SUM(K2:K31)</f>
        <v>120</v>
      </c>
      <c r="L32" s="8">
        <f>SUM(L2:L31)</f>
        <v>22589.008000000002</v>
      </c>
      <c r="M32" s="7">
        <f>SUM(L32/K32)</f>
        <v>188.24173333333334</v>
      </c>
      <c r="N32" s="8">
        <f>SUM(N2:N31)</f>
        <v>223</v>
      </c>
      <c r="O32" s="12">
        <f>SUM(M32+N32)</f>
        <v>411.24173333333334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4_1"/>
    <protectedRange algorithmName="SHA-512" hashValue="ON39YdpmFHfN9f47KpiRvqrKx0V9+erV1CNkpWzYhW/Qyc6aT8rEyCrvauWSYGZK2ia3o7vd3akF07acHAFpOA==" saltValue="yVW9XmDwTqEnmpSGai0KYg==" spinCount="100000" sqref="D3" name="Range1_1_2_1"/>
    <protectedRange algorithmName="SHA-512" hashValue="ON39YdpmFHfN9f47KpiRvqrKx0V9+erV1CNkpWzYhW/Qyc6aT8rEyCrvauWSYGZK2ia3o7vd3akF07acHAFpOA==" saltValue="yVW9XmDwTqEnmpSGai0KYg==" spinCount="100000" sqref="B4:C4 E4:J4" name="Range1_4_3"/>
    <protectedRange algorithmName="SHA-512" hashValue="ON39YdpmFHfN9f47KpiRvqrKx0V9+erV1CNkpWzYhW/Qyc6aT8rEyCrvauWSYGZK2ia3o7vd3akF07acHAFpOA==" saltValue="yVW9XmDwTqEnmpSGai0KYg==" spinCount="100000" sqref="D4" name="Range1_1_2_3"/>
    <protectedRange algorithmName="SHA-512" hashValue="ON39YdpmFHfN9f47KpiRvqrKx0V9+erV1CNkpWzYhW/Qyc6aT8rEyCrvauWSYGZK2ia3o7vd3akF07acHAFpOA==" saltValue="yVW9XmDwTqEnmpSGai0KYg==" spinCount="100000" sqref="E5:J5 B5:C5" name="Range1_8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6:J6 B6:C6" name="Range1_22_1"/>
    <protectedRange algorithmName="SHA-512" hashValue="ON39YdpmFHfN9f47KpiRvqrKx0V9+erV1CNkpWzYhW/Qyc6aT8rEyCrvauWSYGZK2ia3o7vd3akF07acHAFpOA==" saltValue="yVW9XmDwTqEnmpSGai0KYg==" spinCount="100000" sqref="D6" name="Range1_1_17"/>
    <protectedRange algorithmName="SHA-512" hashValue="ON39YdpmFHfN9f47KpiRvqrKx0V9+erV1CNkpWzYhW/Qyc6aT8rEyCrvauWSYGZK2ia3o7vd3akF07acHAFpOA==" saltValue="yVW9XmDwTqEnmpSGai0KYg==" spinCount="100000" sqref="E7:J7 B7:C7" name="Range1_23_1"/>
    <protectedRange algorithmName="SHA-512" hashValue="ON39YdpmFHfN9f47KpiRvqrKx0V9+erV1CNkpWzYhW/Qyc6aT8rEyCrvauWSYGZK2ia3o7vd3akF07acHAFpOA==" saltValue="yVW9XmDwTqEnmpSGai0KYg==" spinCount="100000" sqref="D7" name="Range1_1_18"/>
    <protectedRange algorithmName="SHA-512" hashValue="ON39YdpmFHfN9f47KpiRvqrKx0V9+erV1CNkpWzYhW/Qyc6aT8rEyCrvauWSYGZK2ia3o7vd3akF07acHAFpOA==" saltValue="yVW9XmDwTqEnmpSGai0KYg==" spinCount="100000" sqref="E8:J8 B8:C8" name="Range1_4_4"/>
    <protectedRange algorithmName="SHA-512" hashValue="ON39YdpmFHfN9f47KpiRvqrKx0V9+erV1CNkpWzYhW/Qyc6aT8rEyCrvauWSYGZK2ia3o7vd3akF07acHAFpOA==" saltValue="yVW9XmDwTqEnmpSGai0KYg==" spinCount="100000" sqref="D8" name="Range1_1_2_4"/>
    <protectedRange algorithmName="SHA-512" hashValue="ON39YdpmFHfN9f47KpiRvqrKx0V9+erV1CNkpWzYhW/Qyc6aT8rEyCrvauWSYGZK2ia3o7vd3akF07acHAFpOA==" saltValue="yVW9XmDwTqEnmpSGai0KYg==" spinCount="100000" sqref="E9:J9 B9:C9" name="Range1_26"/>
    <protectedRange algorithmName="SHA-512" hashValue="ON39YdpmFHfN9f47KpiRvqrKx0V9+erV1CNkpWzYhW/Qyc6aT8rEyCrvauWSYGZK2ia3o7vd3akF07acHAFpOA==" saltValue="yVW9XmDwTqEnmpSGai0KYg==" spinCount="100000" sqref="D9" name="Range1_1_23"/>
    <protectedRange algorithmName="SHA-512" hashValue="ON39YdpmFHfN9f47KpiRvqrKx0V9+erV1CNkpWzYhW/Qyc6aT8rEyCrvauWSYGZK2ia3o7vd3akF07acHAFpOA==" saltValue="yVW9XmDwTqEnmpSGai0KYg==" spinCount="100000" sqref="E10:J11 B10:C11" name="Range1_25"/>
    <protectedRange algorithmName="SHA-512" hashValue="ON39YdpmFHfN9f47KpiRvqrKx0V9+erV1CNkpWzYhW/Qyc6aT8rEyCrvauWSYGZK2ia3o7vd3akF07acHAFpOA==" saltValue="yVW9XmDwTqEnmpSGai0KYg==" spinCount="100000" sqref="D10:D11" name="Range1_1_25"/>
    <protectedRange sqref="B12:C14" name="Range1_59"/>
    <protectedRange sqref="D12:D14" name="Range1_1_55"/>
    <protectedRange sqref="E12:J14" name="Range1_3_23"/>
    <protectedRange algorithmName="SHA-512" hashValue="ON39YdpmFHfN9f47KpiRvqrKx0V9+erV1CNkpWzYhW/Qyc6aT8rEyCrvauWSYGZK2ia3o7vd3akF07acHAFpOA==" saltValue="yVW9XmDwTqEnmpSGai0KYg==" spinCount="100000" sqref="B16:C16 E16:J16" name="Range1_4_3_1"/>
    <protectedRange algorithmName="SHA-512" hashValue="ON39YdpmFHfN9f47KpiRvqrKx0V9+erV1CNkpWzYhW/Qyc6aT8rEyCrvauWSYGZK2ia3o7vd3akF07acHAFpOA==" saltValue="yVW9XmDwTqEnmpSGai0KYg==" spinCount="100000" sqref="D16" name="Range1_1_2_2"/>
    <protectedRange algorithmName="SHA-512" hashValue="ON39YdpmFHfN9f47KpiRvqrKx0V9+erV1CNkpWzYhW/Qyc6aT8rEyCrvauWSYGZK2ia3o7vd3akF07acHAFpOA==" saltValue="yVW9XmDwTqEnmpSGai0KYg==" spinCount="100000" sqref="E17:J17 B17:C17" name="Range1_5_1"/>
    <protectedRange algorithmName="SHA-512" hashValue="ON39YdpmFHfN9f47KpiRvqrKx0V9+erV1CNkpWzYhW/Qyc6aT8rEyCrvauWSYGZK2ia3o7vd3akF07acHAFpOA==" saltValue="yVW9XmDwTqEnmpSGai0KYg==" spinCount="100000" sqref="D17" name="Range1_1_3_1"/>
    <protectedRange sqref="E18:J18 B18:C18" name="Range1_13"/>
    <protectedRange sqref="D18" name="Range1_1_15"/>
    <protectedRange algorithmName="SHA-512" hashValue="ON39YdpmFHfN9f47KpiRvqrKx0V9+erV1CNkpWzYhW/Qyc6aT8rEyCrvauWSYGZK2ia3o7vd3akF07acHAFpOA==" saltValue="yVW9XmDwTqEnmpSGai0KYg==" spinCount="100000" sqref="B19:C19 I19:J19" name="Range1_19"/>
    <protectedRange algorithmName="SHA-512" hashValue="ON39YdpmFHfN9f47KpiRvqrKx0V9+erV1CNkpWzYhW/Qyc6aT8rEyCrvauWSYGZK2ia3o7vd3akF07acHAFpOA==" saltValue="yVW9XmDwTqEnmpSGai0KYg==" spinCount="100000" sqref="D19" name="Range1_1_16"/>
    <protectedRange algorithmName="SHA-512" hashValue="ON39YdpmFHfN9f47KpiRvqrKx0V9+erV1CNkpWzYhW/Qyc6aT8rEyCrvauWSYGZK2ia3o7vd3akF07acHAFpOA==" saltValue="yVW9XmDwTqEnmpSGai0KYg==" spinCount="100000" sqref="E19:H19" name="Range1_3_7"/>
    <protectedRange algorithmName="SHA-512" hashValue="ON39YdpmFHfN9f47KpiRvqrKx0V9+erV1CNkpWzYhW/Qyc6aT8rEyCrvauWSYGZK2ia3o7vd3akF07acHAFpOA==" saltValue="yVW9XmDwTqEnmpSGai0KYg==" spinCount="100000" sqref="B20:C20 E20:J20" name="Range1_5"/>
    <protectedRange algorithmName="SHA-512" hashValue="ON39YdpmFHfN9f47KpiRvqrKx0V9+erV1CNkpWzYhW/Qyc6aT8rEyCrvauWSYGZK2ia3o7vd3akF07acHAFpOA==" saltValue="yVW9XmDwTqEnmpSGai0KYg==" spinCount="100000" sqref="D20" name="Range1_1_7"/>
    <protectedRange algorithmName="SHA-512" hashValue="ON39YdpmFHfN9f47KpiRvqrKx0V9+erV1CNkpWzYhW/Qyc6aT8rEyCrvauWSYGZK2ia3o7vd3akF07acHAFpOA==" saltValue="yVW9XmDwTqEnmpSGai0KYg==" spinCount="100000" sqref="B21:C22 I21:J22" name="Range1_7"/>
    <protectedRange algorithmName="SHA-512" hashValue="ON39YdpmFHfN9f47KpiRvqrKx0V9+erV1CNkpWzYhW/Qyc6aT8rEyCrvauWSYGZK2ia3o7vd3akF07acHAFpOA==" saltValue="yVW9XmDwTqEnmpSGai0KYg==" spinCount="100000" sqref="D21:D22" name="Range1_1_4"/>
    <protectedRange algorithmName="SHA-512" hashValue="ON39YdpmFHfN9f47KpiRvqrKx0V9+erV1CNkpWzYhW/Qyc6aT8rEyCrvauWSYGZK2ia3o7vd3akF07acHAFpOA==" saltValue="yVW9XmDwTqEnmpSGai0KYg==" spinCount="100000" sqref="E21:H22" name="Range1_3_1"/>
    <protectedRange algorithmName="SHA-512" hashValue="ON39YdpmFHfN9f47KpiRvqrKx0V9+erV1CNkpWzYhW/Qyc6aT8rEyCrvauWSYGZK2ia3o7vd3akF07acHAFpOA==" saltValue="yVW9XmDwTqEnmpSGai0KYg==" spinCount="100000" sqref="I23:J23 B23:C23" name="Range1_7_1"/>
    <protectedRange algorithmName="SHA-512" hashValue="ON39YdpmFHfN9f47KpiRvqrKx0V9+erV1CNkpWzYhW/Qyc6aT8rEyCrvauWSYGZK2ia3o7vd3akF07acHAFpOA==" saltValue="yVW9XmDwTqEnmpSGai0KYg==" spinCount="100000" sqref="D23" name="Range1_1_4_1"/>
    <protectedRange algorithmName="SHA-512" hashValue="ON39YdpmFHfN9f47KpiRvqrKx0V9+erV1CNkpWzYhW/Qyc6aT8rEyCrvauWSYGZK2ia3o7vd3akF07acHAFpOA==" saltValue="yVW9XmDwTqEnmpSGai0KYg==" spinCount="100000" sqref="E23:H23" name="Range1_3_1_1"/>
    <protectedRange algorithmName="SHA-512" hashValue="ON39YdpmFHfN9f47KpiRvqrKx0V9+erV1CNkpWzYhW/Qyc6aT8rEyCrvauWSYGZK2ia3o7vd3akF07acHAFpOA==" saltValue="yVW9XmDwTqEnmpSGai0KYg==" spinCount="100000" sqref="B24:C24 I24:J24" name="Range1_33"/>
    <protectedRange algorithmName="SHA-512" hashValue="ON39YdpmFHfN9f47KpiRvqrKx0V9+erV1CNkpWzYhW/Qyc6aT8rEyCrvauWSYGZK2ia3o7vd3akF07acHAFpOA==" saltValue="yVW9XmDwTqEnmpSGai0KYg==" spinCount="100000" sqref="D24" name="Range1_1_23_1"/>
    <protectedRange algorithmName="SHA-512" hashValue="ON39YdpmFHfN9f47KpiRvqrKx0V9+erV1CNkpWzYhW/Qyc6aT8rEyCrvauWSYGZK2ia3o7vd3akF07acHAFpOA==" saltValue="yVW9XmDwTqEnmpSGai0KYg==" spinCount="100000" sqref="E24:H24" name="Range1_3_9"/>
    <protectedRange algorithmName="SHA-512" hashValue="ON39YdpmFHfN9f47KpiRvqrKx0V9+erV1CNkpWzYhW/Qyc6aT8rEyCrvauWSYGZK2ia3o7vd3akF07acHAFpOA==" saltValue="yVW9XmDwTqEnmpSGai0KYg==" spinCount="100000" sqref="B25:C26 E25:J26" name="Range1_14"/>
    <protectedRange algorithmName="SHA-512" hashValue="ON39YdpmFHfN9f47KpiRvqrKx0V9+erV1CNkpWzYhW/Qyc6aT8rEyCrvauWSYGZK2ia3o7vd3akF07acHAFpOA==" saltValue="yVW9XmDwTqEnmpSGai0KYg==" spinCount="100000" sqref="D25:D26" name="Range1_1_21"/>
    <protectedRange algorithmName="SHA-512" hashValue="ON39YdpmFHfN9f47KpiRvqrKx0V9+erV1CNkpWzYhW/Qyc6aT8rEyCrvauWSYGZK2ia3o7vd3akF07acHAFpOA==" saltValue="yVW9XmDwTqEnmpSGai0KYg==" spinCount="100000" sqref="E27:J28 B27:C28" name="Range1_51"/>
    <protectedRange algorithmName="SHA-512" hashValue="ON39YdpmFHfN9f47KpiRvqrKx0V9+erV1CNkpWzYhW/Qyc6aT8rEyCrvauWSYGZK2ia3o7vd3akF07acHAFpOA==" saltValue="yVW9XmDwTqEnmpSGai0KYg==" spinCount="100000" sqref="D27:D28" name="Range1_1_37"/>
    <protectedRange algorithmName="SHA-512" hashValue="ON39YdpmFHfN9f47KpiRvqrKx0V9+erV1CNkpWzYhW/Qyc6aT8rEyCrvauWSYGZK2ia3o7vd3akF07acHAFpOA==" saltValue="yVW9XmDwTqEnmpSGai0KYg==" spinCount="100000" sqref="E29:J29" name="Range1_52"/>
    <protectedRange algorithmName="SHA-512" hashValue="ON39YdpmFHfN9f47KpiRvqrKx0V9+erV1CNkpWzYhW/Qyc6aT8rEyCrvauWSYGZK2ia3o7vd3akF07acHAFpOA==" saltValue="yVW9XmDwTqEnmpSGai0KYg==" spinCount="100000" sqref="B29:C29" name="Range1_1_2_9"/>
    <protectedRange algorithmName="SHA-512" hashValue="ON39YdpmFHfN9f47KpiRvqrKx0V9+erV1CNkpWzYhW/Qyc6aT8rEyCrvauWSYGZK2ia3o7vd3akF07acHAFpOA==" saltValue="yVW9XmDwTqEnmpSGai0KYg==" spinCount="100000" sqref="D29" name="Range1_1_1_2_10"/>
  </protectedRanges>
  <conditionalFormatting sqref="E2">
    <cfRule type="top10" dxfId="761" priority="143" rank="1"/>
  </conditionalFormatting>
  <conditionalFormatting sqref="F2">
    <cfRule type="top10" dxfId="760" priority="142" rank="1"/>
  </conditionalFormatting>
  <conditionalFormatting sqref="G2">
    <cfRule type="top10" dxfId="759" priority="141" rank="1"/>
  </conditionalFormatting>
  <conditionalFormatting sqref="H2">
    <cfRule type="top10" dxfId="758" priority="140" rank="1"/>
  </conditionalFormatting>
  <conditionalFormatting sqref="I2">
    <cfRule type="top10" dxfId="757" priority="139" rank="1"/>
  </conditionalFormatting>
  <conditionalFormatting sqref="J2">
    <cfRule type="top10" dxfId="756" priority="138" rank="1"/>
  </conditionalFormatting>
  <conditionalFormatting sqref="E3">
    <cfRule type="top10" dxfId="755" priority="137" rank="1"/>
  </conditionalFormatting>
  <conditionalFormatting sqref="F3">
    <cfRule type="top10" dxfId="754" priority="136" rank="1"/>
  </conditionalFormatting>
  <conditionalFormatting sqref="G3">
    <cfRule type="top10" dxfId="753" priority="135" rank="1"/>
  </conditionalFormatting>
  <conditionalFormatting sqref="H3">
    <cfRule type="top10" dxfId="752" priority="134" rank="1"/>
  </conditionalFormatting>
  <conditionalFormatting sqref="I3">
    <cfRule type="top10" dxfId="751" priority="133" rank="1"/>
  </conditionalFormatting>
  <conditionalFormatting sqref="J3">
    <cfRule type="top10" dxfId="750" priority="132" rank="1"/>
  </conditionalFormatting>
  <conditionalFormatting sqref="E4">
    <cfRule type="top10" dxfId="749" priority="131" rank="1"/>
  </conditionalFormatting>
  <conditionalFormatting sqref="F4">
    <cfRule type="top10" dxfId="748" priority="130" rank="1"/>
  </conditionalFormatting>
  <conditionalFormatting sqref="G4">
    <cfRule type="top10" dxfId="747" priority="129" rank="1"/>
  </conditionalFormatting>
  <conditionalFormatting sqref="H4">
    <cfRule type="top10" dxfId="746" priority="128" rank="1"/>
  </conditionalFormatting>
  <conditionalFormatting sqref="I4">
    <cfRule type="top10" dxfId="745" priority="127" rank="1"/>
  </conditionalFormatting>
  <conditionalFormatting sqref="J4">
    <cfRule type="top10" dxfId="744" priority="126" rank="1"/>
  </conditionalFormatting>
  <conditionalFormatting sqref="E5">
    <cfRule type="top10" dxfId="743" priority="125" rank="1"/>
  </conditionalFormatting>
  <conditionalFormatting sqref="F5">
    <cfRule type="top10" dxfId="742" priority="124" rank="1"/>
  </conditionalFormatting>
  <conditionalFormatting sqref="G5">
    <cfRule type="top10" dxfId="741" priority="123" rank="1"/>
  </conditionalFormatting>
  <conditionalFormatting sqref="H5">
    <cfRule type="top10" dxfId="740" priority="122" rank="1"/>
  </conditionalFormatting>
  <conditionalFormatting sqref="I5">
    <cfRule type="top10" dxfId="739" priority="121" rank="1"/>
  </conditionalFormatting>
  <conditionalFormatting sqref="J5">
    <cfRule type="top10" dxfId="738" priority="120" rank="1"/>
  </conditionalFormatting>
  <conditionalFormatting sqref="E6:J6">
    <cfRule type="cellIs" dxfId="737" priority="119" operator="equal">
      <formula>200</formula>
    </cfRule>
  </conditionalFormatting>
  <conditionalFormatting sqref="F6">
    <cfRule type="top10" dxfId="736" priority="113" rank="1"/>
  </conditionalFormatting>
  <conditionalFormatting sqref="G6">
    <cfRule type="top10" dxfId="735" priority="114" rank="1"/>
  </conditionalFormatting>
  <conditionalFormatting sqref="H6">
    <cfRule type="top10" dxfId="734" priority="115" rank="1"/>
  </conditionalFormatting>
  <conditionalFormatting sqref="I6">
    <cfRule type="top10" dxfId="733" priority="116" rank="1"/>
  </conditionalFormatting>
  <conditionalFormatting sqref="J6">
    <cfRule type="top10" dxfId="732" priority="117" rank="1"/>
  </conditionalFormatting>
  <conditionalFormatting sqref="E6">
    <cfRule type="top10" dxfId="731" priority="118" rank="1"/>
  </conditionalFormatting>
  <conditionalFormatting sqref="F7">
    <cfRule type="top10" dxfId="730" priority="107" rank="1"/>
  </conditionalFormatting>
  <conditionalFormatting sqref="G7">
    <cfRule type="top10" dxfId="729" priority="108" rank="1"/>
  </conditionalFormatting>
  <conditionalFormatting sqref="H7">
    <cfRule type="top10" dxfId="728" priority="109" rank="1"/>
  </conditionalFormatting>
  <conditionalFormatting sqref="I7">
    <cfRule type="top10" dxfId="727" priority="110" rank="1"/>
  </conditionalFormatting>
  <conditionalFormatting sqref="J7">
    <cfRule type="top10" dxfId="726" priority="111" rank="1"/>
  </conditionalFormatting>
  <conditionalFormatting sqref="E7">
    <cfRule type="top10" dxfId="725" priority="112" rank="1"/>
  </conditionalFormatting>
  <conditionalFormatting sqref="E7:J7">
    <cfRule type="cellIs" dxfId="724" priority="106" operator="equal">
      <formula>200</formula>
    </cfRule>
  </conditionalFormatting>
  <conditionalFormatting sqref="E8">
    <cfRule type="top10" dxfId="723" priority="105" rank="1"/>
  </conditionalFormatting>
  <conditionalFormatting sqref="F8">
    <cfRule type="top10" dxfId="722" priority="104" rank="1"/>
  </conditionalFormatting>
  <conditionalFormatting sqref="G8">
    <cfRule type="top10" dxfId="721" priority="103" rank="1"/>
  </conditionalFormatting>
  <conditionalFormatting sqref="H8">
    <cfRule type="top10" dxfId="720" priority="102" rank="1"/>
  </conditionalFormatting>
  <conditionalFormatting sqref="I8">
    <cfRule type="top10" dxfId="719" priority="101" rank="1"/>
  </conditionalFormatting>
  <conditionalFormatting sqref="J8">
    <cfRule type="top10" dxfId="718" priority="100" rank="1"/>
  </conditionalFormatting>
  <conditionalFormatting sqref="E9">
    <cfRule type="top10" dxfId="717" priority="99" rank="1"/>
  </conditionalFormatting>
  <conditionalFormatting sqref="F9">
    <cfRule type="top10" dxfId="716" priority="98" rank="1"/>
  </conditionalFormatting>
  <conditionalFormatting sqref="G9">
    <cfRule type="top10" dxfId="715" priority="97" rank="1"/>
  </conditionalFormatting>
  <conditionalFormatting sqref="H9">
    <cfRule type="top10" dxfId="714" priority="96" rank="1"/>
  </conditionalFormatting>
  <conditionalFormatting sqref="I9">
    <cfRule type="top10" dxfId="713" priority="95" rank="1"/>
  </conditionalFormatting>
  <conditionalFormatting sqref="J9">
    <cfRule type="top10" dxfId="712" priority="94" rank="1"/>
  </conditionalFormatting>
  <conditionalFormatting sqref="I10:I11">
    <cfRule type="top10" dxfId="711" priority="88" rank="1"/>
  </conditionalFormatting>
  <conditionalFormatting sqref="H10:H11">
    <cfRule type="top10" dxfId="710" priority="89" rank="1"/>
  </conditionalFormatting>
  <conditionalFormatting sqref="G10:G11">
    <cfRule type="top10" dxfId="709" priority="86" rank="1"/>
    <cfRule type="top10" dxfId="708" priority="90" rank="1"/>
  </conditionalFormatting>
  <conditionalFormatting sqref="F10:F11">
    <cfRule type="top10" dxfId="707" priority="91" rank="1"/>
  </conditionalFormatting>
  <conditionalFormatting sqref="E10:E11">
    <cfRule type="top10" dxfId="706" priority="92" rank="1"/>
  </conditionalFormatting>
  <conditionalFormatting sqref="J10:J11">
    <cfRule type="top10" dxfId="705" priority="93" rank="1"/>
  </conditionalFormatting>
  <conditionalFormatting sqref="E10:J11">
    <cfRule type="cellIs" dxfId="704" priority="87" operator="equal">
      <formula>200</formula>
    </cfRule>
  </conditionalFormatting>
  <conditionalFormatting sqref="F12:F14">
    <cfRule type="top10" dxfId="703" priority="80" rank="1"/>
  </conditionalFormatting>
  <conditionalFormatting sqref="G12:G14">
    <cfRule type="top10" dxfId="702" priority="81" rank="1"/>
  </conditionalFormatting>
  <conditionalFormatting sqref="H12:H14">
    <cfRule type="top10" dxfId="701" priority="82" rank="1"/>
  </conditionalFormatting>
  <conditionalFormatting sqref="I12:I14">
    <cfRule type="top10" dxfId="700" priority="83" rank="1"/>
  </conditionalFormatting>
  <conditionalFormatting sqref="J12:J14">
    <cfRule type="top10" dxfId="699" priority="84" rank="1"/>
  </conditionalFormatting>
  <conditionalFormatting sqref="E12:E14">
    <cfRule type="top10" dxfId="698" priority="85" rank="1"/>
  </conditionalFormatting>
  <conditionalFormatting sqref="E16">
    <cfRule type="top10" dxfId="697" priority="79" rank="1"/>
  </conditionalFormatting>
  <conditionalFormatting sqref="F16">
    <cfRule type="top10" dxfId="696" priority="78" rank="1"/>
  </conditionalFormatting>
  <conditionalFormatting sqref="G16">
    <cfRule type="top10" dxfId="695" priority="77" rank="1"/>
  </conditionalFormatting>
  <conditionalFormatting sqref="H16">
    <cfRule type="top10" dxfId="694" priority="76" rank="1"/>
  </conditionalFormatting>
  <conditionalFormatting sqref="I16">
    <cfRule type="top10" dxfId="693" priority="75" rank="1"/>
  </conditionalFormatting>
  <conditionalFormatting sqref="J16">
    <cfRule type="top10" dxfId="692" priority="74" rank="1"/>
  </conditionalFormatting>
  <conditionalFormatting sqref="I17">
    <cfRule type="top10" dxfId="691" priority="73" rank="1"/>
  </conditionalFormatting>
  <conditionalFormatting sqref="H17">
    <cfRule type="top10" dxfId="690" priority="69" rank="1"/>
  </conditionalFormatting>
  <conditionalFormatting sqref="J17">
    <cfRule type="top10" dxfId="689" priority="70" rank="1"/>
  </conditionalFormatting>
  <conditionalFormatting sqref="G17">
    <cfRule type="top10" dxfId="688" priority="72" rank="1"/>
  </conditionalFormatting>
  <conditionalFormatting sqref="F17">
    <cfRule type="top10" dxfId="687" priority="71" rank="1"/>
  </conditionalFormatting>
  <conditionalFormatting sqref="E17">
    <cfRule type="top10" dxfId="686" priority="68" rank="1"/>
  </conditionalFormatting>
  <conditionalFormatting sqref="E18">
    <cfRule type="top10" dxfId="685" priority="67" rank="1"/>
  </conditionalFormatting>
  <conditionalFormatting sqref="F18">
    <cfRule type="top10" dxfId="684" priority="66" rank="1"/>
  </conditionalFormatting>
  <conditionalFormatting sqref="G18">
    <cfRule type="top10" dxfId="683" priority="65" rank="1"/>
  </conditionalFormatting>
  <conditionalFormatting sqref="H18">
    <cfRule type="top10" dxfId="682" priority="64" rank="1"/>
  </conditionalFormatting>
  <conditionalFormatting sqref="I18">
    <cfRule type="top10" dxfId="681" priority="63" rank="1"/>
  </conditionalFormatting>
  <conditionalFormatting sqref="J18">
    <cfRule type="top10" dxfId="680" priority="62" rank="1"/>
  </conditionalFormatting>
  <conditionalFormatting sqref="F19">
    <cfRule type="top10" dxfId="679" priority="59" rank="1"/>
  </conditionalFormatting>
  <conditionalFormatting sqref="I19">
    <cfRule type="top10" dxfId="678" priority="56" rank="1"/>
    <cfRule type="top10" dxfId="677" priority="61" rank="1"/>
  </conditionalFormatting>
  <conditionalFormatting sqref="E19">
    <cfRule type="top10" dxfId="676" priority="60" rank="1"/>
  </conditionalFormatting>
  <conditionalFormatting sqref="G19">
    <cfRule type="top10" dxfId="675" priority="58" rank="1"/>
  </conditionalFormatting>
  <conditionalFormatting sqref="H19">
    <cfRule type="top10" dxfId="674" priority="57" rank="1"/>
  </conditionalFormatting>
  <conditionalFormatting sqref="J19">
    <cfRule type="top10" dxfId="673" priority="55" rank="1"/>
  </conditionalFormatting>
  <conditionalFormatting sqref="E19:J19">
    <cfRule type="cellIs" dxfId="672" priority="54" operator="greaterThanOrEqual">
      <formula>200</formula>
    </cfRule>
  </conditionalFormatting>
  <conditionalFormatting sqref="I20">
    <cfRule type="top10" dxfId="671" priority="53" rank="1"/>
  </conditionalFormatting>
  <conditionalFormatting sqref="H20">
    <cfRule type="top10" dxfId="670" priority="49" rank="1"/>
  </conditionalFormatting>
  <conditionalFormatting sqref="J20">
    <cfRule type="top10" dxfId="669" priority="50" rank="1"/>
  </conditionalFormatting>
  <conditionalFormatting sqref="G20">
    <cfRule type="top10" dxfId="668" priority="52" rank="1"/>
  </conditionalFormatting>
  <conditionalFormatting sqref="F20">
    <cfRule type="top10" dxfId="667" priority="51" rank="1"/>
  </conditionalFormatting>
  <conditionalFormatting sqref="E20">
    <cfRule type="top10" dxfId="666" priority="48" rank="1"/>
  </conditionalFormatting>
  <conditionalFormatting sqref="F21:F22">
    <cfRule type="top10" dxfId="665" priority="45" rank="1"/>
  </conditionalFormatting>
  <conditionalFormatting sqref="I21:I22">
    <cfRule type="top10" dxfId="664" priority="42" rank="1"/>
    <cfRule type="top10" dxfId="663" priority="47" rank="1"/>
  </conditionalFormatting>
  <conditionalFormatting sqref="E21:E22">
    <cfRule type="top10" dxfId="662" priority="46" rank="1"/>
  </conditionalFormatting>
  <conditionalFormatting sqref="G21:G22">
    <cfRule type="top10" dxfId="661" priority="44" rank="1"/>
  </conditionalFormatting>
  <conditionalFormatting sqref="H21:H22">
    <cfRule type="top10" dxfId="660" priority="43" rank="1"/>
  </conditionalFormatting>
  <conditionalFormatting sqref="J21:J22">
    <cfRule type="top10" dxfId="659" priority="41" rank="1"/>
  </conditionalFormatting>
  <conditionalFormatting sqref="E21:J22">
    <cfRule type="cellIs" dxfId="658" priority="40" operator="greaterThanOrEqual">
      <formula>200</formula>
    </cfRule>
  </conditionalFormatting>
  <conditionalFormatting sqref="F23">
    <cfRule type="top10" dxfId="657" priority="37" rank="1"/>
  </conditionalFormatting>
  <conditionalFormatting sqref="I23">
    <cfRule type="top10" dxfId="656" priority="34" rank="1"/>
    <cfRule type="top10" dxfId="655" priority="39" rank="1"/>
  </conditionalFormatting>
  <conditionalFormatting sqref="E23">
    <cfRule type="top10" dxfId="654" priority="38" rank="1"/>
  </conditionalFormatting>
  <conditionalFormatting sqref="G23">
    <cfRule type="top10" dxfId="653" priority="36" rank="1"/>
  </conditionalFormatting>
  <conditionalFormatting sqref="H23">
    <cfRule type="top10" dxfId="652" priority="35" rank="1"/>
  </conditionalFormatting>
  <conditionalFormatting sqref="J23">
    <cfRule type="top10" dxfId="651" priority="33" rank="1"/>
  </conditionalFormatting>
  <conditionalFormatting sqref="E23:J23">
    <cfRule type="cellIs" dxfId="650" priority="32" operator="greaterThanOrEqual">
      <formula>200</formula>
    </cfRule>
  </conditionalFormatting>
  <conditionalFormatting sqref="F24">
    <cfRule type="top10" dxfId="649" priority="29" rank="1"/>
  </conditionalFormatting>
  <conditionalFormatting sqref="I24">
    <cfRule type="top10" dxfId="648" priority="26" rank="1"/>
    <cfRule type="top10" dxfId="647" priority="31" rank="1"/>
  </conditionalFormatting>
  <conditionalFormatting sqref="E24">
    <cfRule type="top10" dxfId="646" priority="30" rank="1"/>
  </conditionalFormatting>
  <conditionalFormatting sqref="G24">
    <cfRule type="top10" dxfId="645" priority="28" rank="1"/>
  </conditionalFormatting>
  <conditionalFormatting sqref="H24">
    <cfRule type="top10" dxfId="644" priority="27" rank="1"/>
  </conditionalFormatting>
  <conditionalFormatting sqref="J24">
    <cfRule type="top10" dxfId="643" priority="25" rank="1"/>
  </conditionalFormatting>
  <conditionalFormatting sqref="E24:J24">
    <cfRule type="cellIs" dxfId="642" priority="24" operator="greaterThanOrEqual">
      <formula>200</formula>
    </cfRule>
  </conditionalFormatting>
  <conditionalFormatting sqref="E25:E26">
    <cfRule type="top10" dxfId="641" priority="23" rank="1"/>
  </conditionalFormatting>
  <conditionalFormatting sqref="F25:F26">
    <cfRule type="top10" dxfId="640" priority="22" rank="1"/>
  </conditionalFormatting>
  <conditionalFormatting sqref="G25:G26">
    <cfRule type="top10" dxfId="639" priority="21" rank="1"/>
  </conditionalFormatting>
  <conditionalFormatting sqref="H25:H26">
    <cfRule type="top10" dxfId="638" priority="20" rank="1"/>
  </conditionalFormatting>
  <conditionalFormatting sqref="I25:I26">
    <cfRule type="top10" dxfId="637" priority="19" rank="1"/>
  </conditionalFormatting>
  <conditionalFormatting sqref="J25:J26">
    <cfRule type="top10" dxfId="636" priority="18" rank="1"/>
  </conditionalFormatting>
  <conditionalFormatting sqref="E25:J26">
    <cfRule type="cellIs" dxfId="635" priority="17" operator="greaterThanOrEqual">
      <formula>200</formula>
    </cfRule>
  </conditionalFormatting>
  <conditionalFormatting sqref="H27:H28">
    <cfRule type="top10" dxfId="634" priority="14" rank="1"/>
  </conditionalFormatting>
  <conditionalFormatting sqref="I27:I28">
    <cfRule type="top10" dxfId="633" priority="15" rank="1"/>
  </conditionalFormatting>
  <conditionalFormatting sqref="J27:J28">
    <cfRule type="top10" dxfId="632" priority="16" rank="1"/>
  </conditionalFormatting>
  <conditionalFormatting sqref="H27:J28">
    <cfRule type="cellIs" dxfId="631" priority="13" operator="equal">
      <formula>200</formula>
    </cfRule>
  </conditionalFormatting>
  <conditionalFormatting sqref="F27:F28">
    <cfRule type="top10" dxfId="630" priority="10" rank="1"/>
  </conditionalFormatting>
  <conditionalFormatting sqref="G27:G28">
    <cfRule type="top10" dxfId="629" priority="11" rank="1"/>
  </conditionalFormatting>
  <conditionalFormatting sqref="E27:E28">
    <cfRule type="top10" dxfId="628" priority="12" rank="1"/>
  </conditionalFormatting>
  <conditionalFormatting sqref="E27:G28">
    <cfRule type="cellIs" dxfId="627" priority="9" operator="equal">
      <formula>200</formula>
    </cfRule>
  </conditionalFormatting>
  <conditionalFormatting sqref="F29">
    <cfRule type="top10" dxfId="626" priority="3" rank="1"/>
  </conditionalFormatting>
  <conditionalFormatting sqref="G29">
    <cfRule type="top10" dxfId="625" priority="4" rank="1"/>
  </conditionalFormatting>
  <conditionalFormatting sqref="H29">
    <cfRule type="top10" dxfId="624" priority="5" rank="1"/>
  </conditionalFormatting>
  <conditionalFormatting sqref="I29">
    <cfRule type="top10" dxfId="623" priority="6" rank="1"/>
  </conditionalFormatting>
  <conditionalFormatting sqref="J29">
    <cfRule type="top10" dxfId="622" priority="7" rank="1"/>
  </conditionalFormatting>
  <conditionalFormatting sqref="E29">
    <cfRule type="top10" dxfId="621" priority="8" rank="1"/>
  </conditionalFormatting>
  <conditionalFormatting sqref="E29:J29">
    <cfRule type="cellIs" dxfId="620" priority="2" operator="equal">
      <formula>200</formula>
    </cfRule>
  </conditionalFormatting>
  <conditionalFormatting sqref="E30:J30">
    <cfRule type="cellIs" dxfId="619" priority="1" stopIfTrue="1" operator="greaterThanOrEqual">
      <formula>200</formula>
    </cfRule>
  </conditionalFormatting>
  <dataValidations count="1">
    <dataValidation type="list" allowBlank="1" showInputMessage="1" showErrorMessage="1" sqref="B30" xr:uid="{66AFD119-A60F-484D-8792-1009707AE09D}">
      <formula1>"Chuck Miller,Charles Miller,Jay Boyd,Stanely Canter,David Jennings,Tom Tignor,Matthew Tignor,Cody Dockery,Chuck Morrell,Doc Gilliam,Bill Cordle,Josh Kite,Jeff Kite,Michael Rorer,John Vinblad,Dale Cauthen,Ken Mix,Judy Gallion,Gary Gallion,Steve Pennington"</formula1>
    </dataValidation>
  </dataValidations>
  <hyperlinks>
    <hyperlink ref="Q1" location="'National Rankings'!A1" display="Back to Ranking" xr:uid="{E0AE1455-E00F-40D6-98A8-5CA023E039C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6AFD0BD-5C00-4BAF-9E52-018256785AF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4D833-B0A9-47F8-A5C6-278F47D07C87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24" t="s">
        <v>60</v>
      </c>
      <c r="B2" s="25" t="s">
        <v>124</v>
      </c>
      <c r="C2" s="26">
        <v>44741</v>
      </c>
      <c r="D2" s="27" t="s">
        <v>67</v>
      </c>
      <c r="E2" s="28">
        <v>187</v>
      </c>
      <c r="F2" s="28">
        <v>188</v>
      </c>
      <c r="G2" s="28">
        <v>187</v>
      </c>
      <c r="H2" s="28">
        <v>183</v>
      </c>
      <c r="I2" s="28"/>
      <c r="J2" s="28"/>
      <c r="K2" s="29">
        <v>4</v>
      </c>
      <c r="L2" s="29">
        <v>745</v>
      </c>
      <c r="M2" s="30">
        <v>186.25</v>
      </c>
      <c r="N2" s="31">
        <v>4</v>
      </c>
      <c r="O2" s="32">
        <v>190.25</v>
      </c>
    </row>
    <row r="4" spans="1:17" x14ac:dyDescent="0.3">
      <c r="K4" s="8">
        <f>SUM(K2:K3)</f>
        <v>4</v>
      </c>
      <c r="L4" s="8">
        <f>SUM(L2:L3)</f>
        <v>745</v>
      </c>
      <c r="M4" s="7">
        <f>SUM(L4/K4)</f>
        <v>186.25</v>
      </c>
      <c r="N4" s="8">
        <f>SUM(N2:N3)</f>
        <v>4</v>
      </c>
      <c r="O4" s="12">
        <f>SUM(M4+N4)</f>
        <v>190.25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5_1"/>
    <protectedRange algorithmName="SHA-512" hashValue="ON39YdpmFHfN9f47KpiRvqrKx0V9+erV1CNkpWzYhW/Qyc6aT8rEyCrvauWSYGZK2ia3o7vd3akF07acHAFpOA==" saltValue="yVW9XmDwTqEnmpSGai0KYg==" spinCount="100000" sqref="D2" name="Range1_1_3_1"/>
  </protectedRanges>
  <conditionalFormatting sqref="I2">
    <cfRule type="top10" dxfId="618" priority="6" rank="1"/>
  </conditionalFormatting>
  <conditionalFormatting sqref="H2">
    <cfRule type="top10" dxfId="617" priority="2" rank="1"/>
  </conditionalFormatting>
  <conditionalFormatting sqref="J2">
    <cfRule type="top10" dxfId="616" priority="3" rank="1"/>
  </conditionalFormatting>
  <conditionalFormatting sqref="G2">
    <cfRule type="top10" dxfId="615" priority="5" rank="1"/>
  </conditionalFormatting>
  <conditionalFormatting sqref="F2">
    <cfRule type="top10" dxfId="614" priority="4" rank="1"/>
  </conditionalFormatting>
  <conditionalFormatting sqref="E2">
    <cfRule type="top10" dxfId="613" priority="1" rank="1"/>
  </conditionalFormatting>
  <hyperlinks>
    <hyperlink ref="Q1" location="'National Rankings'!A1" display="Back to Ranking" xr:uid="{CFEC9090-5883-45DD-A969-0A1C5D4F832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882623-00A1-4887-B144-2B20123EE0C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353EF-3792-492B-B3D1-1D7A4C5C97AF}">
  <sheetPr codeName="Sheet94"/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P1" s="33"/>
      <c r="Q1" s="23" t="s">
        <v>21</v>
      </c>
    </row>
    <row r="2" spans="1:17" x14ac:dyDescent="0.3">
      <c r="A2" s="14" t="s">
        <v>65</v>
      </c>
      <c r="B2" s="15" t="s">
        <v>70</v>
      </c>
      <c r="C2" s="16">
        <v>44661</v>
      </c>
      <c r="D2" s="17" t="s">
        <v>66</v>
      </c>
      <c r="E2" s="18">
        <v>96</v>
      </c>
      <c r="F2" s="18">
        <v>133</v>
      </c>
      <c r="G2" s="18">
        <v>141</v>
      </c>
      <c r="H2" s="18">
        <v>142</v>
      </c>
      <c r="I2" s="18"/>
      <c r="J2" s="18"/>
      <c r="K2" s="19">
        <v>4</v>
      </c>
      <c r="L2" s="19">
        <v>512</v>
      </c>
      <c r="M2" s="20">
        <v>128</v>
      </c>
      <c r="N2" s="21">
        <v>2</v>
      </c>
      <c r="O2" s="22">
        <v>130</v>
      </c>
      <c r="P2" s="32"/>
    </row>
    <row r="4" spans="1:17" x14ac:dyDescent="0.3">
      <c r="K4" s="8">
        <f>SUM(K2:K3)</f>
        <v>4</v>
      </c>
      <c r="L4" s="8">
        <f>SUM(L2:L3)</f>
        <v>512</v>
      </c>
      <c r="M4" s="7">
        <f>SUM(L4/K4)</f>
        <v>128</v>
      </c>
      <c r="N4" s="8">
        <f>SUM(N2:N3)</f>
        <v>2</v>
      </c>
      <c r="O4" s="12">
        <f>SUM(M4+N4)</f>
        <v>130</v>
      </c>
      <c r="P4" s="12"/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612" priority="6" rank="1"/>
  </conditionalFormatting>
  <conditionalFormatting sqref="I2">
    <cfRule type="top10" dxfId="611" priority="3" rank="1"/>
    <cfRule type="top10" dxfId="610" priority="8" rank="1"/>
  </conditionalFormatting>
  <conditionalFormatting sqref="E2">
    <cfRule type="top10" dxfId="609" priority="7" rank="1"/>
  </conditionalFormatting>
  <conditionalFormatting sqref="G2">
    <cfRule type="top10" dxfId="608" priority="5" rank="1"/>
  </conditionalFormatting>
  <conditionalFormatting sqref="H2">
    <cfRule type="top10" dxfId="607" priority="4" rank="1"/>
  </conditionalFormatting>
  <conditionalFormatting sqref="J2">
    <cfRule type="top10" dxfId="606" priority="2" rank="1"/>
  </conditionalFormatting>
  <conditionalFormatting sqref="E2:J2">
    <cfRule type="cellIs" dxfId="605" priority="1" operator="greaterThanOrEqual">
      <formula>200</formula>
    </cfRule>
  </conditionalFormatting>
  <hyperlinks>
    <hyperlink ref="Q1" location="'National Rankings'!A1" display="Back to Ranking" xr:uid="{E43EAD3B-D1C2-496B-A354-DBA0CB0F28E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7FA3B09-06DC-4B46-B776-626DDFA515E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90E01-C215-4239-9CC1-6A9B724E71EE}">
  <sheetPr codeName="Sheet54"/>
  <dimension ref="A1:Q5"/>
  <sheetViews>
    <sheetView workbookViewId="0">
      <selection activeCell="A3" sqref="A3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31</v>
      </c>
      <c r="C2" s="16">
        <v>44604</v>
      </c>
      <c r="D2" s="17" t="s">
        <v>30</v>
      </c>
      <c r="E2" s="18">
        <v>154</v>
      </c>
      <c r="F2" s="18">
        <v>161</v>
      </c>
      <c r="G2" s="18">
        <v>159</v>
      </c>
      <c r="H2" s="18">
        <v>170</v>
      </c>
      <c r="I2" s="18"/>
      <c r="J2" s="18"/>
      <c r="K2" s="19">
        <v>4</v>
      </c>
      <c r="L2" s="19">
        <v>644</v>
      </c>
      <c r="M2" s="20">
        <v>161</v>
      </c>
      <c r="N2" s="21">
        <v>5</v>
      </c>
      <c r="O2" s="22">
        <v>166</v>
      </c>
    </row>
    <row r="3" spans="1:17" x14ac:dyDescent="0.3">
      <c r="A3" s="48" t="s">
        <v>20</v>
      </c>
      <c r="B3" s="49" t="s">
        <v>31</v>
      </c>
      <c r="C3" s="50">
        <v>44632</v>
      </c>
      <c r="D3" s="51" t="s">
        <v>40</v>
      </c>
      <c r="E3" s="52">
        <v>159</v>
      </c>
      <c r="F3" s="52">
        <v>167</v>
      </c>
      <c r="G3" s="52">
        <v>161</v>
      </c>
      <c r="H3" s="52">
        <v>169</v>
      </c>
      <c r="I3" s="52"/>
      <c r="J3" s="52"/>
      <c r="K3" s="53">
        <v>4</v>
      </c>
      <c r="L3" s="53">
        <v>656</v>
      </c>
      <c r="M3" s="54">
        <v>164</v>
      </c>
      <c r="N3" s="55">
        <v>9</v>
      </c>
      <c r="O3" s="56">
        <v>173</v>
      </c>
    </row>
    <row r="5" spans="1:17" x14ac:dyDescent="0.3">
      <c r="K5" s="8">
        <f>SUM(K2:K4)</f>
        <v>8</v>
      </c>
      <c r="L5" s="8">
        <f>SUM(L2:L4)</f>
        <v>1300</v>
      </c>
      <c r="M5" s="7">
        <f>SUM(L5/K5)</f>
        <v>162.5</v>
      </c>
      <c r="N5" s="8">
        <f>SUM(N2:N4)</f>
        <v>14</v>
      </c>
      <c r="O5" s="12">
        <f>SUM(M5+N5)</f>
        <v>176.5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sqref="B3:C3" name="Range1_59"/>
    <protectedRange sqref="D3" name="Range1_1_55"/>
    <protectedRange sqref="E3:J3" name="Range1_3_23"/>
  </protectedRanges>
  <conditionalFormatting sqref="E2">
    <cfRule type="top10" dxfId="604" priority="7" rank="1"/>
  </conditionalFormatting>
  <conditionalFormatting sqref="F2">
    <cfRule type="top10" dxfId="603" priority="8" rank="1"/>
  </conditionalFormatting>
  <conditionalFormatting sqref="G2">
    <cfRule type="top10" dxfId="602" priority="9" rank="1"/>
  </conditionalFormatting>
  <conditionalFormatting sqref="H2">
    <cfRule type="top10" dxfId="601" priority="10" rank="1"/>
  </conditionalFormatting>
  <conditionalFormatting sqref="I2">
    <cfRule type="top10" dxfId="600" priority="11" rank="1"/>
  </conditionalFormatting>
  <conditionalFormatting sqref="J2">
    <cfRule type="top10" dxfId="599" priority="12" rank="1"/>
  </conditionalFormatting>
  <conditionalFormatting sqref="F3">
    <cfRule type="top10" dxfId="598" priority="1" rank="1"/>
  </conditionalFormatting>
  <conditionalFormatting sqref="G3">
    <cfRule type="top10" dxfId="597" priority="2" rank="1"/>
  </conditionalFormatting>
  <conditionalFormatting sqref="H3">
    <cfRule type="top10" dxfId="596" priority="3" rank="1"/>
  </conditionalFormatting>
  <conditionalFormatting sqref="I3">
    <cfRule type="top10" dxfId="595" priority="4" rank="1"/>
  </conditionalFormatting>
  <conditionalFormatting sqref="J3">
    <cfRule type="top10" dxfId="594" priority="5" rank="1"/>
  </conditionalFormatting>
  <conditionalFormatting sqref="E3">
    <cfRule type="top10" dxfId="593" priority="6" rank="1"/>
  </conditionalFormatting>
  <hyperlinks>
    <hyperlink ref="Q1" location="'National Rankings'!A1" display="Back to Ranking" xr:uid="{08D32D78-26AE-4782-8339-97C491D85A4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239DAE-A8C6-4E33-B168-763CF6AA782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91832-B0FF-4A00-8743-43290865B335}">
  <sheetPr codeName="Sheet6"/>
  <dimension ref="A1:Q6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28</v>
      </c>
      <c r="B2" s="15" t="s">
        <v>38</v>
      </c>
      <c r="C2" s="16">
        <v>44625</v>
      </c>
      <c r="D2" s="17" t="s">
        <v>36</v>
      </c>
      <c r="E2" s="18">
        <v>165</v>
      </c>
      <c r="F2" s="18">
        <v>170</v>
      </c>
      <c r="G2" s="18">
        <v>177</v>
      </c>
      <c r="H2" s="18">
        <v>184</v>
      </c>
      <c r="I2" s="18"/>
      <c r="J2" s="18"/>
      <c r="K2" s="19">
        <v>4</v>
      </c>
      <c r="L2" s="19">
        <v>696</v>
      </c>
      <c r="M2" s="20">
        <v>174</v>
      </c>
      <c r="N2" s="21">
        <v>6</v>
      </c>
      <c r="O2" s="22">
        <v>180</v>
      </c>
    </row>
    <row r="3" spans="1:17" x14ac:dyDescent="0.3">
      <c r="A3" s="14" t="s">
        <v>55</v>
      </c>
      <c r="B3" s="15" t="s">
        <v>38</v>
      </c>
      <c r="C3" s="16">
        <v>44653</v>
      </c>
      <c r="D3" s="17" t="s">
        <v>54</v>
      </c>
      <c r="E3" s="18">
        <v>171</v>
      </c>
      <c r="F3" s="18">
        <v>169</v>
      </c>
      <c r="G3" s="18">
        <v>171</v>
      </c>
      <c r="H3" s="18">
        <v>174</v>
      </c>
      <c r="I3" s="18"/>
      <c r="J3" s="18"/>
      <c r="K3" s="19">
        <v>4</v>
      </c>
      <c r="L3" s="19">
        <v>685</v>
      </c>
      <c r="M3" s="20">
        <v>171.25</v>
      </c>
      <c r="N3" s="21">
        <v>5</v>
      </c>
      <c r="O3" s="22">
        <v>176.25</v>
      </c>
    </row>
    <row r="4" spans="1:17" x14ac:dyDescent="0.3">
      <c r="A4" s="14" t="s">
        <v>20</v>
      </c>
      <c r="B4" s="15" t="s">
        <v>38</v>
      </c>
      <c r="C4" s="16">
        <v>44695</v>
      </c>
      <c r="D4" s="17" t="s">
        <v>36</v>
      </c>
      <c r="E4" s="18">
        <v>151</v>
      </c>
      <c r="F4" s="18">
        <v>162</v>
      </c>
      <c r="G4" s="18">
        <v>177</v>
      </c>
      <c r="H4" s="18">
        <v>174</v>
      </c>
      <c r="I4" s="18"/>
      <c r="J4" s="18"/>
      <c r="K4" s="19">
        <v>4</v>
      </c>
      <c r="L4" s="19">
        <v>664</v>
      </c>
      <c r="M4" s="20">
        <v>166</v>
      </c>
      <c r="N4" s="21">
        <v>4</v>
      </c>
      <c r="O4" s="22">
        <v>170</v>
      </c>
    </row>
    <row r="6" spans="1:17" x14ac:dyDescent="0.3">
      <c r="K6" s="8">
        <f>SUM(K2:K5)</f>
        <v>12</v>
      </c>
      <c r="L6" s="8">
        <f>SUM(L2:L5)</f>
        <v>2045</v>
      </c>
      <c r="M6" s="7">
        <f>SUM(L6/K6)</f>
        <v>170.41666666666666</v>
      </c>
      <c r="N6" s="8">
        <f>SUM(N2:N5)</f>
        <v>15</v>
      </c>
      <c r="O6" s="12">
        <f>SUM(M6+N6)</f>
        <v>185.41666666666666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_1_1_2"/>
    <protectedRange algorithmName="SHA-512" hashValue="ON39YdpmFHfN9f47KpiRvqrKx0V9+erV1CNkpWzYhW/Qyc6aT8rEyCrvauWSYGZK2ia3o7vd3akF07acHAFpOA==" saltValue="yVW9XmDwTqEnmpSGai0KYg==" spinCount="100000" sqref="D2" name="Range1_1_4_1_1_1"/>
    <protectedRange algorithmName="SHA-512" hashValue="ON39YdpmFHfN9f47KpiRvqrKx0V9+erV1CNkpWzYhW/Qyc6aT8rEyCrvauWSYGZK2ia3o7vd3akF07acHAFpOA==" saltValue="yVW9XmDwTqEnmpSGai0KYg==" spinCount="100000" sqref="B3:C3 E3:J3" name="Range1_4_1_1_1_2_1"/>
    <protectedRange algorithmName="SHA-512" hashValue="ON39YdpmFHfN9f47KpiRvqrKx0V9+erV1CNkpWzYhW/Qyc6aT8rEyCrvauWSYGZK2ia3o7vd3akF07acHAFpOA==" saltValue="yVW9XmDwTqEnmpSGai0KYg==" spinCount="100000" sqref="B4:C4 E4:J4" name="Range1_14_1"/>
    <protectedRange algorithmName="SHA-512" hashValue="ON39YdpmFHfN9f47KpiRvqrKx0V9+erV1CNkpWzYhW/Qyc6aT8rEyCrvauWSYGZK2ia3o7vd3akF07acHAFpOA==" saltValue="yVW9XmDwTqEnmpSGai0KYg==" spinCount="100000" sqref="D4" name="Range1_1_16_1"/>
  </protectedRanges>
  <conditionalFormatting sqref="E2">
    <cfRule type="top10" dxfId="2533" priority="18" rank="1"/>
  </conditionalFormatting>
  <conditionalFormatting sqref="F2">
    <cfRule type="top10" dxfId="2532" priority="17" rank="1"/>
  </conditionalFormatting>
  <conditionalFormatting sqref="G2">
    <cfRule type="top10" dxfId="2531" priority="16" rank="1"/>
  </conditionalFormatting>
  <conditionalFormatting sqref="H2">
    <cfRule type="top10" dxfId="2530" priority="15" rank="1"/>
  </conditionalFormatting>
  <conditionalFormatting sqref="I2">
    <cfRule type="top10" dxfId="2529" priority="14" rank="1"/>
  </conditionalFormatting>
  <conditionalFormatting sqref="J2">
    <cfRule type="top10" dxfId="2528" priority="13" rank="1"/>
  </conditionalFormatting>
  <conditionalFormatting sqref="E3">
    <cfRule type="top10" dxfId="2527" priority="12" rank="1"/>
  </conditionalFormatting>
  <conditionalFormatting sqref="F3">
    <cfRule type="top10" dxfId="2526" priority="11" rank="1"/>
  </conditionalFormatting>
  <conditionalFormatting sqref="G3">
    <cfRule type="top10" dxfId="2525" priority="10" rank="1"/>
  </conditionalFormatting>
  <conditionalFormatting sqref="H3">
    <cfRule type="top10" dxfId="2524" priority="9" rank="1"/>
  </conditionalFormatting>
  <conditionalFormatting sqref="I3">
    <cfRule type="top10" dxfId="2523" priority="8" rank="1"/>
  </conditionalFormatting>
  <conditionalFormatting sqref="J3">
    <cfRule type="top10" dxfId="2522" priority="7" rank="1"/>
  </conditionalFormatting>
  <conditionalFormatting sqref="J4">
    <cfRule type="top10" dxfId="2521" priority="1" rank="1"/>
  </conditionalFormatting>
  <conditionalFormatting sqref="I4">
    <cfRule type="top10" dxfId="2520" priority="2" rank="1"/>
  </conditionalFormatting>
  <conditionalFormatting sqref="H4">
    <cfRule type="top10" dxfId="2519" priority="3" rank="1"/>
  </conditionalFormatting>
  <conditionalFormatting sqref="G4">
    <cfRule type="top10" dxfId="2518" priority="4" rank="1"/>
  </conditionalFormatting>
  <conditionalFormatting sqref="F4">
    <cfRule type="top10" dxfId="2517" priority="5" rank="1"/>
  </conditionalFormatting>
  <conditionalFormatting sqref="E4">
    <cfRule type="top10" dxfId="2516" priority="6" rank="1"/>
  </conditionalFormatting>
  <hyperlinks>
    <hyperlink ref="Q1" location="'National Rankings'!A1" display="Back to Ranking" xr:uid="{CEC4AF4D-A685-45BD-9B7E-BAE80C06E22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BD10E2-BF9E-4164-88AF-4B93EB29C3E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E3D6B-787A-41D6-904E-A20807213E5C}">
  <dimension ref="A1:Q5"/>
  <sheetViews>
    <sheetView workbookViewId="0">
      <selection activeCell="A3" sqref="A3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60</v>
      </c>
      <c r="B2" s="15" t="s">
        <v>141</v>
      </c>
      <c r="C2" s="16">
        <v>44758</v>
      </c>
      <c r="D2" s="17" t="s">
        <v>23</v>
      </c>
      <c r="E2" s="18">
        <v>191</v>
      </c>
      <c r="F2" s="18">
        <v>187</v>
      </c>
      <c r="G2" s="18">
        <v>190</v>
      </c>
      <c r="H2" s="18">
        <v>192</v>
      </c>
      <c r="I2" s="18">
        <v>188</v>
      </c>
      <c r="J2" s="18">
        <v>192</v>
      </c>
      <c r="K2" s="19">
        <v>6</v>
      </c>
      <c r="L2" s="19">
        <v>1140</v>
      </c>
      <c r="M2" s="20">
        <v>190</v>
      </c>
      <c r="N2" s="21">
        <v>4</v>
      </c>
      <c r="O2" s="22">
        <v>194</v>
      </c>
    </row>
    <row r="3" spans="1:17" x14ac:dyDescent="0.3">
      <c r="A3" s="14" t="s">
        <v>20</v>
      </c>
      <c r="B3" s="15" t="s">
        <v>141</v>
      </c>
      <c r="C3" s="16">
        <v>44807</v>
      </c>
      <c r="D3" s="17" t="s">
        <v>156</v>
      </c>
      <c r="E3" s="18">
        <v>186</v>
      </c>
      <c r="F3" s="18">
        <v>194</v>
      </c>
      <c r="G3" s="18">
        <v>190</v>
      </c>
      <c r="H3" s="18">
        <v>193</v>
      </c>
      <c r="I3" s="18">
        <v>196</v>
      </c>
      <c r="J3" s="18">
        <v>194.001</v>
      </c>
      <c r="K3" s="19">
        <v>6</v>
      </c>
      <c r="L3" s="19">
        <v>1153.001</v>
      </c>
      <c r="M3" s="20">
        <v>192.16683333333333</v>
      </c>
      <c r="N3" s="21">
        <v>4</v>
      </c>
      <c r="O3" s="22">
        <v>196.16683333333333</v>
      </c>
    </row>
    <row r="5" spans="1:17" x14ac:dyDescent="0.3">
      <c r="K5" s="8">
        <f>SUM(K2:K4)</f>
        <v>12</v>
      </c>
      <c r="L5" s="8">
        <f>SUM(L2:L4)</f>
        <v>2293.0010000000002</v>
      </c>
      <c r="M5" s="7">
        <f>SUM(L5/K5)</f>
        <v>191.08341666666669</v>
      </c>
      <c r="N5" s="8">
        <f>SUM(N2:N4)</f>
        <v>8</v>
      </c>
      <c r="O5" s="12">
        <f>SUM(M5+N5)</f>
        <v>199.08341666666669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19"/>
    <protectedRange algorithmName="SHA-512" hashValue="ON39YdpmFHfN9f47KpiRvqrKx0V9+erV1CNkpWzYhW/Qyc6aT8rEyCrvauWSYGZK2ia3o7vd3akF07acHAFpOA==" saltValue="yVW9XmDwTqEnmpSGai0KYg==" spinCount="100000" sqref="D2" name="Range1_1_16"/>
    <protectedRange algorithmName="SHA-512" hashValue="ON39YdpmFHfN9f47KpiRvqrKx0V9+erV1CNkpWzYhW/Qyc6aT8rEyCrvauWSYGZK2ia3o7vd3akF07acHAFpOA==" saltValue="yVW9XmDwTqEnmpSGai0KYg==" spinCount="100000" sqref="E2:H2" name="Range1_3_7"/>
    <protectedRange algorithmName="SHA-512" hashValue="ON39YdpmFHfN9f47KpiRvqrKx0V9+erV1CNkpWzYhW/Qyc6aT8rEyCrvauWSYGZK2ia3o7vd3akF07acHAFpOA==" saltValue="yVW9XmDwTqEnmpSGai0KYg==" spinCount="100000" sqref="E3:J3 B3:C3" name="Range1_14"/>
    <protectedRange algorithmName="SHA-512" hashValue="ON39YdpmFHfN9f47KpiRvqrKx0V9+erV1CNkpWzYhW/Qyc6aT8rEyCrvauWSYGZK2ia3o7vd3akF07acHAFpOA==" saltValue="yVW9XmDwTqEnmpSGai0KYg==" spinCount="100000" sqref="D3" name="Range1_1_21"/>
  </protectedRanges>
  <conditionalFormatting sqref="F2">
    <cfRule type="top10" dxfId="592" priority="13" rank="1"/>
  </conditionalFormatting>
  <conditionalFormatting sqref="I2">
    <cfRule type="top10" dxfId="591" priority="10" rank="1"/>
    <cfRule type="top10" dxfId="590" priority="15" rank="1"/>
  </conditionalFormatting>
  <conditionalFormatting sqref="E2">
    <cfRule type="top10" dxfId="589" priority="14" rank="1"/>
  </conditionalFormatting>
  <conditionalFormatting sqref="G2">
    <cfRule type="top10" dxfId="588" priority="12" rank="1"/>
  </conditionalFormatting>
  <conditionalFormatting sqref="H2">
    <cfRule type="top10" dxfId="587" priority="11" rank="1"/>
  </conditionalFormatting>
  <conditionalFormatting sqref="J2">
    <cfRule type="top10" dxfId="586" priority="9" rank="1"/>
  </conditionalFormatting>
  <conditionalFormatting sqref="E2:J2">
    <cfRule type="cellIs" dxfId="585" priority="8" operator="greaterThanOrEqual">
      <formula>200</formula>
    </cfRule>
  </conditionalFormatting>
  <conditionalFormatting sqref="E3">
    <cfRule type="top10" dxfId="584" priority="7" rank="1"/>
  </conditionalFormatting>
  <conditionalFormatting sqref="F3">
    <cfRule type="top10" dxfId="583" priority="6" rank="1"/>
  </conditionalFormatting>
  <conditionalFormatting sqref="G3">
    <cfRule type="top10" dxfId="582" priority="5" rank="1"/>
  </conditionalFormatting>
  <conditionalFormatting sqref="H3">
    <cfRule type="top10" dxfId="581" priority="4" rank="1"/>
  </conditionalFormatting>
  <conditionalFormatting sqref="I3">
    <cfRule type="top10" dxfId="580" priority="3" rank="1"/>
  </conditionalFormatting>
  <conditionalFormatting sqref="J3">
    <cfRule type="top10" dxfId="579" priority="2" rank="1"/>
  </conditionalFormatting>
  <conditionalFormatting sqref="E3:J3">
    <cfRule type="cellIs" dxfId="578" priority="1" operator="greaterThanOrEqual">
      <formula>200</formula>
    </cfRule>
  </conditionalFormatting>
  <hyperlinks>
    <hyperlink ref="Q1" location="'National Rankings'!A1" display="Back to Ranking" xr:uid="{C2AC0E1E-477E-4221-B735-65292B79F0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1C28A2-55C8-4654-9EEF-4C20E0C1D68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16322-735F-457C-B1E8-5E094ACAD9D8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60</v>
      </c>
      <c r="B2" s="15" t="s">
        <v>168</v>
      </c>
      <c r="C2" s="16">
        <v>44815</v>
      </c>
      <c r="D2" s="17" t="s">
        <v>66</v>
      </c>
      <c r="E2" s="18">
        <v>182</v>
      </c>
      <c r="F2" s="18">
        <v>170</v>
      </c>
      <c r="G2" s="18">
        <v>182</v>
      </c>
      <c r="H2" s="18">
        <v>190</v>
      </c>
      <c r="I2" s="18">
        <v>185</v>
      </c>
      <c r="J2" s="18">
        <v>182</v>
      </c>
      <c r="K2" s="19">
        <v>6</v>
      </c>
      <c r="L2" s="19">
        <v>1091</v>
      </c>
      <c r="M2" s="20">
        <v>181.83333333333334</v>
      </c>
      <c r="N2" s="21">
        <v>4</v>
      </c>
      <c r="O2" s="22">
        <v>185.83333333333334</v>
      </c>
    </row>
    <row r="4" spans="1:17" x14ac:dyDescent="0.3">
      <c r="K4" s="8">
        <f>SUM(K2:K3)</f>
        <v>6</v>
      </c>
      <c r="L4" s="8">
        <f>SUM(L2:L3)</f>
        <v>1091</v>
      </c>
      <c r="M4" s="7">
        <f>SUM(L4/K4)</f>
        <v>181.83333333333334</v>
      </c>
      <c r="N4" s="8">
        <f>SUM(N2:N3)</f>
        <v>4</v>
      </c>
      <c r="O4" s="12">
        <f>SUM(M4+N4)</f>
        <v>185.83333333333334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:J2">
    <cfRule type="cellIs" dxfId="570" priority="1" stopIfTrue="1" operator="greaterThanOrEqual">
      <formula>200</formula>
    </cfRule>
  </conditionalFormatting>
  <dataValidations count="1">
    <dataValidation type="list" allowBlank="1" showInputMessage="1" showErrorMessage="1" sqref="B2" xr:uid="{66AFD119-A60F-484D-8792-1009707AE09D}">
      <formula1>"Chuck Miller,Charles Miller,Jay Boyd,Stanely Canter,David Jennings,Tom Tignor,Matthew Tignor,Cody Dockery,Chuck Morrell,Doc Gilliam,Bill Cordle,Josh Kite,Jeff Kite,Michael Rorer,John Vinblad,Dale Cauthen,Ken Mix,Judy Gallion,Gary Gallion,Steve Pennington"</formula1>
    </dataValidation>
  </dataValidations>
  <hyperlinks>
    <hyperlink ref="Q1" location="'National Rankings'!A1" display="Back to Ranking" xr:uid="{3823DE44-4660-4CC1-BF1A-F7D47A5CFF4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EBDCBBF-31EC-4CB1-9334-515E2A4F0E5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BBF9A-4E78-4896-8A40-4CB694AA5B97}">
  <dimension ref="A1:Q8"/>
  <sheetViews>
    <sheetView workbookViewId="0">
      <selection activeCell="A5" sqref="A5:O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24" t="s">
        <v>60</v>
      </c>
      <c r="B2" s="25" t="s">
        <v>125</v>
      </c>
      <c r="C2" s="26">
        <v>44740</v>
      </c>
      <c r="D2" s="27" t="s">
        <v>117</v>
      </c>
      <c r="E2" s="28">
        <v>193</v>
      </c>
      <c r="F2" s="28">
        <v>195</v>
      </c>
      <c r="G2" s="28">
        <v>197</v>
      </c>
      <c r="H2" s="28"/>
      <c r="I2" s="28"/>
      <c r="J2" s="28"/>
      <c r="K2" s="29">
        <v>3</v>
      </c>
      <c r="L2" s="29">
        <v>585</v>
      </c>
      <c r="M2" s="30">
        <v>195</v>
      </c>
      <c r="N2" s="31">
        <v>11</v>
      </c>
      <c r="O2" s="32">
        <v>206</v>
      </c>
    </row>
    <row r="3" spans="1:17" x14ac:dyDescent="0.3">
      <c r="A3" s="14" t="s">
        <v>60</v>
      </c>
      <c r="B3" s="15" t="s">
        <v>125</v>
      </c>
      <c r="C3" s="16">
        <v>44721</v>
      </c>
      <c r="D3" s="17" t="s">
        <v>128</v>
      </c>
      <c r="E3" s="18">
        <v>191</v>
      </c>
      <c r="F3" s="18">
        <v>189</v>
      </c>
      <c r="G3" s="18">
        <v>186</v>
      </c>
      <c r="H3" s="18"/>
      <c r="I3" s="18"/>
      <c r="J3" s="18"/>
      <c r="K3" s="19">
        <v>3</v>
      </c>
      <c r="L3" s="19">
        <v>566</v>
      </c>
      <c r="M3" s="20">
        <v>188.66666666666666</v>
      </c>
      <c r="N3" s="21">
        <v>5</v>
      </c>
      <c r="O3" s="22">
        <v>193.66666666666666</v>
      </c>
    </row>
    <row r="4" spans="1:17" x14ac:dyDescent="0.3">
      <c r="A4" s="14" t="s">
        <v>60</v>
      </c>
      <c r="B4" s="15" t="s">
        <v>125</v>
      </c>
      <c r="C4" s="16">
        <v>44768</v>
      </c>
      <c r="D4" s="17" t="s">
        <v>117</v>
      </c>
      <c r="E4" s="18">
        <v>193</v>
      </c>
      <c r="F4" s="18">
        <v>183</v>
      </c>
      <c r="G4" s="18">
        <v>190</v>
      </c>
      <c r="H4" s="18"/>
      <c r="I4" s="18"/>
      <c r="J4" s="18"/>
      <c r="K4" s="19">
        <v>3</v>
      </c>
      <c r="L4" s="19">
        <v>566</v>
      </c>
      <c r="M4" s="20">
        <v>188.66666666666666</v>
      </c>
      <c r="N4" s="21">
        <v>4</v>
      </c>
      <c r="O4" s="22">
        <v>192.66666666666666</v>
      </c>
    </row>
    <row r="5" spans="1:17" x14ac:dyDescent="0.3">
      <c r="A5" s="14" t="s">
        <v>20</v>
      </c>
      <c r="B5" s="15" t="s">
        <v>125</v>
      </c>
      <c r="C5" s="16">
        <v>44807</v>
      </c>
      <c r="D5" s="17" t="s">
        <v>156</v>
      </c>
      <c r="E5" s="18">
        <v>191</v>
      </c>
      <c r="F5" s="18">
        <v>188</v>
      </c>
      <c r="G5" s="18">
        <v>181</v>
      </c>
      <c r="H5" s="18">
        <v>0</v>
      </c>
      <c r="I5" s="18">
        <v>0</v>
      </c>
      <c r="J5" s="18">
        <v>0</v>
      </c>
      <c r="K5" s="19">
        <v>6</v>
      </c>
      <c r="L5" s="19">
        <v>560</v>
      </c>
      <c r="M5" s="20">
        <v>93.333333333333329</v>
      </c>
      <c r="N5" s="21">
        <v>4</v>
      </c>
      <c r="O5" s="22">
        <v>97.333333333333329</v>
      </c>
    </row>
    <row r="6" spans="1:17" x14ac:dyDescent="0.3">
      <c r="A6" s="14" t="s">
        <v>60</v>
      </c>
      <c r="B6" s="15" t="s">
        <v>125</v>
      </c>
      <c r="C6" s="16">
        <v>44796</v>
      </c>
      <c r="D6" s="17" t="s">
        <v>158</v>
      </c>
      <c r="E6" s="18">
        <v>193</v>
      </c>
      <c r="F6" s="18">
        <v>191</v>
      </c>
      <c r="G6" s="18">
        <v>185</v>
      </c>
      <c r="H6" s="18"/>
      <c r="I6" s="18"/>
      <c r="J6" s="18"/>
      <c r="K6" s="19">
        <v>3</v>
      </c>
      <c r="L6" s="19">
        <v>569</v>
      </c>
      <c r="M6" s="20">
        <v>189.66666666666666</v>
      </c>
      <c r="N6" s="21">
        <v>4</v>
      </c>
      <c r="O6" s="22">
        <v>193.66666666666666</v>
      </c>
    </row>
    <row r="8" spans="1:17" x14ac:dyDescent="0.3">
      <c r="K8" s="8">
        <f>SUM(K2:K7)</f>
        <v>18</v>
      </c>
      <c r="L8" s="8">
        <f>SUM(L2:L7)</f>
        <v>2846</v>
      </c>
      <c r="M8" s="7">
        <f>SUM(L8/K8)</f>
        <v>158.11111111111111</v>
      </c>
      <c r="N8" s="8">
        <f>SUM(N2:N7)</f>
        <v>28</v>
      </c>
      <c r="O8" s="12">
        <f>SUM(M8+N8)</f>
        <v>186.11111111111111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_1"/>
    <protectedRange algorithmName="SHA-512" hashValue="ON39YdpmFHfN9f47KpiRvqrKx0V9+erV1CNkpWzYhW/Qyc6aT8rEyCrvauWSYGZK2ia3o7vd3akF07acHAFpOA==" saltValue="yVW9XmDwTqEnmpSGai0KYg==" spinCount="100000" sqref="D2" name="Range1_1_3_1_1"/>
    <protectedRange sqref="B3:C3 E3:J3" name="Range1_13"/>
    <protectedRange sqref="D3" name="Range1_1_15"/>
    <protectedRange algorithmName="SHA-512" hashValue="ON39YdpmFHfN9f47KpiRvqrKx0V9+erV1CNkpWzYhW/Qyc6aT8rEyCrvauWSYGZK2ia3o7vd3akF07acHAFpOA==" saltValue="yVW9XmDwTqEnmpSGai0KYg==" spinCount="100000" sqref="E4:J4 B4:C4" name="Range1_8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B5:C6 E5:J6" name="Range1_14"/>
    <protectedRange algorithmName="SHA-512" hashValue="ON39YdpmFHfN9f47KpiRvqrKx0V9+erV1CNkpWzYhW/Qyc6aT8rEyCrvauWSYGZK2ia3o7vd3akF07acHAFpOA==" saltValue="yVW9XmDwTqEnmpSGai0KYg==" spinCount="100000" sqref="D5:D6" name="Range1_1_21"/>
  </protectedRanges>
  <conditionalFormatting sqref="I2">
    <cfRule type="top10" dxfId="569" priority="26" rank="1"/>
  </conditionalFormatting>
  <conditionalFormatting sqref="H2">
    <cfRule type="top10" dxfId="568" priority="22" rank="1"/>
  </conditionalFormatting>
  <conditionalFormatting sqref="J2">
    <cfRule type="top10" dxfId="567" priority="23" rank="1"/>
  </conditionalFormatting>
  <conditionalFormatting sqref="G2">
    <cfRule type="top10" dxfId="566" priority="25" rank="1"/>
  </conditionalFormatting>
  <conditionalFormatting sqref="F2">
    <cfRule type="top10" dxfId="565" priority="24" rank="1"/>
  </conditionalFormatting>
  <conditionalFormatting sqref="E2">
    <cfRule type="top10" dxfId="564" priority="21" rank="1"/>
  </conditionalFormatting>
  <conditionalFormatting sqref="E3">
    <cfRule type="top10" dxfId="563" priority="20" rank="1"/>
  </conditionalFormatting>
  <conditionalFormatting sqref="F3">
    <cfRule type="top10" dxfId="562" priority="19" rank="1"/>
  </conditionalFormatting>
  <conditionalFormatting sqref="G3">
    <cfRule type="top10" dxfId="561" priority="18" rank="1"/>
  </conditionalFormatting>
  <conditionalFormatting sqref="H3">
    <cfRule type="top10" dxfId="560" priority="17" rank="1"/>
  </conditionalFormatting>
  <conditionalFormatting sqref="I3">
    <cfRule type="top10" dxfId="559" priority="16" rank="1"/>
  </conditionalFormatting>
  <conditionalFormatting sqref="J3">
    <cfRule type="top10" dxfId="558" priority="15" rank="1"/>
  </conditionalFormatting>
  <conditionalFormatting sqref="I4">
    <cfRule type="top10" dxfId="557" priority="9" rank="1"/>
  </conditionalFormatting>
  <conditionalFormatting sqref="H4">
    <cfRule type="top10" dxfId="556" priority="10" rank="1"/>
  </conditionalFormatting>
  <conditionalFormatting sqref="G4">
    <cfRule type="top10" dxfId="555" priority="11" rank="1"/>
  </conditionalFormatting>
  <conditionalFormatting sqref="F4">
    <cfRule type="top10" dxfId="554" priority="12" rank="1"/>
  </conditionalFormatting>
  <conditionalFormatting sqref="E4">
    <cfRule type="top10" dxfId="553" priority="13" rank="1"/>
  </conditionalFormatting>
  <conditionalFormatting sqref="J4">
    <cfRule type="top10" dxfId="552" priority="14" rank="1"/>
  </conditionalFormatting>
  <conditionalFormatting sqref="E4:J4">
    <cfRule type="cellIs" dxfId="551" priority="8" operator="equal">
      <formula>200</formula>
    </cfRule>
  </conditionalFormatting>
  <conditionalFormatting sqref="E5:E6">
    <cfRule type="top10" dxfId="550" priority="7" rank="1"/>
  </conditionalFormatting>
  <conditionalFormatting sqref="F5:F6">
    <cfRule type="top10" dxfId="549" priority="6" rank="1"/>
  </conditionalFormatting>
  <conditionalFormatting sqref="G5:G6">
    <cfRule type="top10" dxfId="548" priority="5" rank="1"/>
  </conditionalFormatting>
  <conditionalFormatting sqref="H5:H6">
    <cfRule type="top10" dxfId="547" priority="4" rank="1"/>
  </conditionalFormatting>
  <conditionalFormatting sqref="I5:I6">
    <cfRule type="top10" dxfId="546" priority="3" rank="1"/>
  </conditionalFormatting>
  <conditionalFormatting sqref="J5:J6">
    <cfRule type="top10" dxfId="545" priority="2" rank="1"/>
  </conditionalFormatting>
  <conditionalFormatting sqref="E5:J6">
    <cfRule type="cellIs" dxfId="544" priority="1" operator="greaterThanOrEqual">
      <formula>200</formula>
    </cfRule>
  </conditionalFormatting>
  <hyperlinks>
    <hyperlink ref="Q1" location="'National Rankings'!A1" display="Back to Ranking" xr:uid="{E6DD54EE-423D-4D79-BB46-3162765C6D1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C4974E-147F-455C-86BA-07E9A33784F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581B9-77C8-432B-8CB4-0FE5594FF8CF}">
  <sheetPr codeName="Sheet83"/>
  <dimension ref="A1:Q6"/>
  <sheetViews>
    <sheetView workbookViewId="0">
      <selection activeCell="C22" sqref="C2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57</v>
      </c>
      <c r="C2" s="16">
        <v>44646</v>
      </c>
      <c r="D2" s="17" t="s">
        <v>32</v>
      </c>
      <c r="E2" s="18">
        <v>170</v>
      </c>
      <c r="F2" s="18">
        <v>180</v>
      </c>
      <c r="G2" s="18">
        <v>184</v>
      </c>
      <c r="H2" s="18">
        <v>183</v>
      </c>
      <c r="I2" s="18"/>
      <c r="J2" s="18"/>
      <c r="K2" s="19">
        <v>4</v>
      </c>
      <c r="L2" s="19">
        <v>717</v>
      </c>
      <c r="M2" s="20">
        <v>179.25</v>
      </c>
      <c r="N2" s="21">
        <v>2</v>
      </c>
      <c r="O2" s="22">
        <v>181.25</v>
      </c>
    </row>
    <row r="3" spans="1:17" x14ac:dyDescent="0.3">
      <c r="A3" s="14" t="s">
        <v>20</v>
      </c>
      <c r="B3" s="15" t="s">
        <v>57</v>
      </c>
      <c r="C3" s="16">
        <v>44656</v>
      </c>
      <c r="D3" s="17" t="s">
        <v>32</v>
      </c>
      <c r="E3" s="18">
        <v>180</v>
      </c>
      <c r="F3" s="18">
        <v>181</v>
      </c>
      <c r="G3" s="18">
        <v>181</v>
      </c>
      <c r="H3" s="18">
        <v>182</v>
      </c>
      <c r="I3" s="18"/>
      <c r="J3" s="18"/>
      <c r="K3" s="19">
        <v>4</v>
      </c>
      <c r="L3" s="19">
        <v>724</v>
      </c>
      <c r="M3" s="20">
        <v>181</v>
      </c>
      <c r="N3" s="21">
        <v>3</v>
      </c>
      <c r="O3" s="22">
        <v>184</v>
      </c>
    </row>
    <row r="4" spans="1:17" x14ac:dyDescent="0.3">
      <c r="A4" s="14" t="s">
        <v>20</v>
      </c>
      <c r="B4" s="15" t="s">
        <v>57</v>
      </c>
      <c r="C4" s="16">
        <v>44660</v>
      </c>
      <c r="D4" s="17" t="s">
        <v>32</v>
      </c>
      <c r="E4" s="18">
        <v>184</v>
      </c>
      <c r="F4" s="18">
        <v>183.001</v>
      </c>
      <c r="G4" s="18">
        <v>185.001</v>
      </c>
      <c r="H4" s="18">
        <v>179</v>
      </c>
      <c r="I4" s="18"/>
      <c r="J4" s="18"/>
      <c r="K4" s="19">
        <v>4</v>
      </c>
      <c r="L4" s="19">
        <v>731.00199999999995</v>
      </c>
      <c r="M4" s="20">
        <v>182.75049999999999</v>
      </c>
      <c r="N4" s="21">
        <v>4</v>
      </c>
      <c r="O4" s="22">
        <v>186.75049999999999</v>
      </c>
    </row>
    <row r="6" spans="1:17" x14ac:dyDescent="0.3">
      <c r="K6" s="8">
        <f>SUM(K2:K5)</f>
        <v>12</v>
      </c>
      <c r="L6" s="8">
        <f>SUM(L2:L5)</f>
        <v>2172.002</v>
      </c>
      <c r="M6" s="7">
        <f>SUM(L6/K6)</f>
        <v>181.00016666666667</v>
      </c>
      <c r="N6" s="8">
        <f>SUM(N2:N5)</f>
        <v>9</v>
      </c>
      <c r="O6" s="12">
        <f>SUM(M6+N6)</f>
        <v>190.00016666666667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3"/>
    <protectedRange algorithmName="SHA-512" hashValue="ON39YdpmFHfN9f47KpiRvqrKx0V9+erV1CNkpWzYhW/Qyc6aT8rEyCrvauWSYGZK2ia3o7vd3akF07acHAFpOA==" saltValue="yVW9XmDwTqEnmpSGai0KYg==" spinCount="100000" sqref="D2" name="Range1_1_2_3"/>
    <protectedRange algorithmName="SHA-512" hashValue="ON39YdpmFHfN9f47KpiRvqrKx0V9+erV1CNkpWzYhW/Qyc6aT8rEyCrvauWSYGZK2ia3o7vd3akF07acHAFpOA==" saltValue="yVW9XmDwTqEnmpSGai0KYg==" spinCount="100000" sqref="B3:C3 E3:J3" name="Range1_23_1"/>
    <protectedRange algorithmName="SHA-512" hashValue="ON39YdpmFHfN9f47KpiRvqrKx0V9+erV1CNkpWzYhW/Qyc6aT8rEyCrvauWSYGZK2ia3o7vd3akF07acHAFpOA==" saltValue="yVW9XmDwTqEnmpSGai0KYg==" spinCount="100000" sqref="D3" name="Range1_1_18"/>
    <protectedRange algorithmName="SHA-512" hashValue="ON39YdpmFHfN9f47KpiRvqrKx0V9+erV1CNkpWzYhW/Qyc6aT8rEyCrvauWSYGZK2ia3o7vd3akF07acHAFpOA==" saltValue="yVW9XmDwTqEnmpSGai0KYg==" spinCount="100000" sqref="I4:J4 B4:C4" name="Range1_19"/>
    <protectedRange algorithmName="SHA-512" hashValue="ON39YdpmFHfN9f47KpiRvqrKx0V9+erV1CNkpWzYhW/Qyc6aT8rEyCrvauWSYGZK2ia3o7vd3akF07acHAFpOA==" saltValue="yVW9XmDwTqEnmpSGai0KYg==" spinCount="100000" sqref="D4" name="Range1_1_19"/>
    <protectedRange algorithmName="SHA-512" hashValue="ON39YdpmFHfN9f47KpiRvqrKx0V9+erV1CNkpWzYhW/Qyc6aT8rEyCrvauWSYGZK2ia3o7vd3akF07acHAFpOA==" saltValue="yVW9XmDwTqEnmpSGai0KYg==" spinCount="100000" sqref="E4:H4" name="Range1_3_6"/>
  </protectedRanges>
  <conditionalFormatting sqref="E2">
    <cfRule type="top10" dxfId="543" priority="19" rank="1"/>
  </conditionalFormatting>
  <conditionalFormatting sqref="F2">
    <cfRule type="top10" dxfId="542" priority="18" rank="1"/>
  </conditionalFormatting>
  <conditionalFormatting sqref="G2">
    <cfRule type="top10" dxfId="541" priority="17" rank="1"/>
  </conditionalFormatting>
  <conditionalFormatting sqref="H2">
    <cfRule type="top10" dxfId="540" priority="16" rank="1"/>
  </conditionalFormatting>
  <conditionalFormatting sqref="I2">
    <cfRule type="top10" dxfId="539" priority="15" rank="1"/>
  </conditionalFormatting>
  <conditionalFormatting sqref="J2">
    <cfRule type="top10" dxfId="538" priority="14" rank="1"/>
  </conditionalFormatting>
  <conditionalFormatting sqref="F3">
    <cfRule type="top10" dxfId="537" priority="8" rank="1"/>
  </conditionalFormatting>
  <conditionalFormatting sqref="G3">
    <cfRule type="top10" dxfId="536" priority="9" rank="1"/>
  </conditionalFormatting>
  <conditionalFormatting sqref="H3">
    <cfRule type="top10" dxfId="535" priority="10" rank="1"/>
  </conditionalFormatting>
  <conditionalFormatting sqref="I3">
    <cfRule type="top10" dxfId="534" priority="11" rank="1"/>
  </conditionalFormatting>
  <conditionalFormatting sqref="J3">
    <cfRule type="top10" dxfId="533" priority="12" rank="1"/>
  </conditionalFormatting>
  <conditionalFormatting sqref="E3">
    <cfRule type="top10" dxfId="532" priority="13" rank="1"/>
  </conditionalFormatting>
  <conditionalFormatting sqref="E3:J3">
    <cfRule type="cellIs" dxfId="531" priority="7" operator="equal">
      <formula>200</formula>
    </cfRule>
  </conditionalFormatting>
  <conditionalFormatting sqref="F4">
    <cfRule type="top10" dxfId="530" priority="5" rank="1"/>
  </conditionalFormatting>
  <conditionalFormatting sqref="G4">
    <cfRule type="top10" dxfId="529" priority="4" rank="1"/>
  </conditionalFormatting>
  <conditionalFormatting sqref="H4">
    <cfRule type="top10" dxfId="528" priority="3" rank="1"/>
  </conditionalFormatting>
  <conditionalFormatting sqref="I4">
    <cfRule type="top10" dxfId="527" priority="1" rank="1"/>
  </conditionalFormatting>
  <conditionalFormatting sqref="J4">
    <cfRule type="top10" dxfId="526" priority="2" rank="1"/>
  </conditionalFormatting>
  <conditionalFormatting sqref="E4">
    <cfRule type="top10" dxfId="525" priority="6" rank="1"/>
  </conditionalFormatting>
  <hyperlinks>
    <hyperlink ref="Q1" location="'National Rankings'!A1" display="Back to Ranking" xr:uid="{90FDCFB2-1BB4-4876-854E-88BB5EC5E9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1C5B47-C89C-493C-848C-9EF3614ADE6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53160-08C1-4132-A02B-6B8F8C231C73}">
  <sheetPr codeName="Sheet104"/>
  <dimension ref="A1:Q27"/>
  <sheetViews>
    <sheetView topLeftCell="A15" workbookViewId="0">
      <selection activeCell="A23" sqref="A23:O2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60</v>
      </c>
      <c r="B2" s="15" t="s">
        <v>81</v>
      </c>
      <c r="C2" s="16">
        <v>44661</v>
      </c>
      <c r="D2" s="17" t="s">
        <v>69</v>
      </c>
      <c r="E2" s="18">
        <v>191</v>
      </c>
      <c r="F2" s="18">
        <v>186</v>
      </c>
      <c r="G2" s="18">
        <v>187</v>
      </c>
      <c r="H2" s="18">
        <v>187</v>
      </c>
      <c r="I2" s="18"/>
      <c r="J2" s="18"/>
      <c r="K2" s="19">
        <v>4</v>
      </c>
      <c r="L2" s="19">
        <v>751</v>
      </c>
      <c r="M2" s="20">
        <v>187.75</v>
      </c>
      <c r="N2" s="21">
        <v>11</v>
      </c>
      <c r="O2" s="22">
        <v>198.75</v>
      </c>
    </row>
    <row r="3" spans="1:17" x14ac:dyDescent="0.3">
      <c r="A3" s="14" t="s">
        <v>60</v>
      </c>
      <c r="B3" s="15" t="s">
        <v>81</v>
      </c>
      <c r="C3" s="16">
        <v>44671</v>
      </c>
      <c r="D3" s="17" t="s">
        <v>67</v>
      </c>
      <c r="E3" s="18">
        <v>180</v>
      </c>
      <c r="F3" s="18">
        <v>181</v>
      </c>
      <c r="G3" s="18">
        <v>192</v>
      </c>
      <c r="H3" s="18">
        <v>190</v>
      </c>
      <c r="I3" s="18"/>
      <c r="J3" s="18"/>
      <c r="K3" s="19">
        <v>4</v>
      </c>
      <c r="L3" s="19">
        <v>743</v>
      </c>
      <c r="M3" s="20">
        <v>185.75</v>
      </c>
      <c r="N3" s="21">
        <v>5</v>
      </c>
      <c r="O3" s="22">
        <v>190.75</v>
      </c>
    </row>
    <row r="4" spans="1:17" x14ac:dyDescent="0.3">
      <c r="A4" s="14" t="s">
        <v>60</v>
      </c>
      <c r="B4" s="15" t="s">
        <v>81</v>
      </c>
      <c r="C4" s="16">
        <v>44664</v>
      </c>
      <c r="D4" s="17" t="s">
        <v>67</v>
      </c>
      <c r="E4" s="18">
        <v>190</v>
      </c>
      <c r="F4" s="18">
        <v>179</v>
      </c>
      <c r="G4" s="18">
        <v>190</v>
      </c>
      <c r="H4" s="18">
        <v>187</v>
      </c>
      <c r="I4" s="18"/>
      <c r="J4" s="18"/>
      <c r="K4" s="19">
        <v>4</v>
      </c>
      <c r="L4" s="19">
        <v>746</v>
      </c>
      <c r="M4" s="20">
        <v>186.5</v>
      </c>
      <c r="N4" s="21">
        <v>5</v>
      </c>
      <c r="O4" s="22">
        <v>191.5</v>
      </c>
    </row>
    <row r="5" spans="1:17" x14ac:dyDescent="0.3">
      <c r="A5" s="14" t="s">
        <v>60</v>
      </c>
      <c r="B5" s="15" t="s">
        <v>81</v>
      </c>
      <c r="C5" s="16">
        <v>44678</v>
      </c>
      <c r="D5" s="17" t="s">
        <v>69</v>
      </c>
      <c r="E5" s="18">
        <v>185</v>
      </c>
      <c r="F5" s="18">
        <v>186</v>
      </c>
      <c r="G5" s="18">
        <v>183</v>
      </c>
      <c r="H5" s="18">
        <v>197</v>
      </c>
      <c r="I5" s="18"/>
      <c r="J5" s="18"/>
      <c r="K5" s="19">
        <v>4</v>
      </c>
      <c r="L5" s="19">
        <v>751</v>
      </c>
      <c r="M5" s="20">
        <v>187.75</v>
      </c>
      <c r="N5" s="21">
        <v>4</v>
      </c>
      <c r="O5" s="22">
        <v>191.75</v>
      </c>
    </row>
    <row r="6" spans="1:17" x14ac:dyDescent="0.3">
      <c r="A6" s="14" t="s">
        <v>60</v>
      </c>
      <c r="B6" s="15" t="s">
        <v>81</v>
      </c>
      <c r="C6" s="16">
        <v>44692</v>
      </c>
      <c r="D6" s="17" t="s">
        <v>67</v>
      </c>
      <c r="E6" s="18">
        <v>181</v>
      </c>
      <c r="F6" s="18">
        <v>186</v>
      </c>
      <c r="G6" s="18">
        <v>185</v>
      </c>
      <c r="H6" s="18">
        <v>188</v>
      </c>
      <c r="I6" s="18"/>
      <c r="J6" s="18"/>
      <c r="K6" s="19">
        <v>4</v>
      </c>
      <c r="L6" s="19">
        <v>740</v>
      </c>
      <c r="M6" s="20">
        <v>185</v>
      </c>
      <c r="N6" s="21">
        <v>5</v>
      </c>
      <c r="O6" s="22">
        <v>190</v>
      </c>
    </row>
    <row r="7" spans="1:17" x14ac:dyDescent="0.3">
      <c r="A7" s="14" t="s">
        <v>60</v>
      </c>
      <c r="B7" s="15" t="s">
        <v>81</v>
      </c>
      <c r="C7" s="16">
        <v>44689</v>
      </c>
      <c r="D7" s="17" t="s">
        <v>69</v>
      </c>
      <c r="E7" s="18">
        <v>190</v>
      </c>
      <c r="F7" s="18">
        <v>187</v>
      </c>
      <c r="G7" s="18">
        <v>191.001</v>
      </c>
      <c r="H7" s="18">
        <v>187</v>
      </c>
      <c r="I7" s="18"/>
      <c r="J7" s="18"/>
      <c r="K7" s="19">
        <v>4</v>
      </c>
      <c r="L7" s="19">
        <v>755.00099999999998</v>
      </c>
      <c r="M7" s="20">
        <v>188.75024999999999</v>
      </c>
      <c r="N7" s="21">
        <v>6</v>
      </c>
      <c r="O7" s="22">
        <v>194.75024999999999</v>
      </c>
    </row>
    <row r="8" spans="1:17" x14ac:dyDescent="0.3">
      <c r="A8" s="14" t="s">
        <v>60</v>
      </c>
      <c r="B8" s="15" t="s">
        <v>81</v>
      </c>
      <c r="C8" s="16">
        <v>44685</v>
      </c>
      <c r="D8" s="17" t="s">
        <v>67</v>
      </c>
      <c r="E8" s="18">
        <v>190</v>
      </c>
      <c r="F8" s="18">
        <v>188</v>
      </c>
      <c r="G8" s="18">
        <v>192</v>
      </c>
      <c r="H8" s="18">
        <v>185</v>
      </c>
      <c r="I8" s="18"/>
      <c r="J8" s="18"/>
      <c r="K8" s="19">
        <v>4</v>
      </c>
      <c r="L8" s="19">
        <v>755</v>
      </c>
      <c r="M8" s="20">
        <v>188.75</v>
      </c>
      <c r="N8" s="21">
        <v>5</v>
      </c>
      <c r="O8" s="22">
        <v>193.75</v>
      </c>
    </row>
    <row r="9" spans="1:17" x14ac:dyDescent="0.3">
      <c r="A9" s="14" t="s">
        <v>60</v>
      </c>
      <c r="B9" s="15" t="s">
        <v>81</v>
      </c>
      <c r="C9" s="16">
        <v>44695</v>
      </c>
      <c r="D9" s="17" t="s">
        <v>68</v>
      </c>
      <c r="E9" s="18">
        <v>186</v>
      </c>
      <c r="F9" s="18">
        <v>194</v>
      </c>
      <c r="G9" s="18">
        <v>192</v>
      </c>
      <c r="H9" s="18">
        <v>186</v>
      </c>
      <c r="I9" s="18"/>
      <c r="J9" s="18"/>
      <c r="K9" s="19">
        <v>4</v>
      </c>
      <c r="L9" s="19">
        <v>758</v>
      </c>
      <c r="M9" s="20">
        <v>189.5</v>
      </c>
      <c r="N9" s="21">
        <v>6</v>
      </c>
      <c r="O9" s="22">
        <v>195.5</v>
      </c>
    </row>
    <row r="10" spans="1:17" x14ac:dyDescent="0.3">
      <c r="A10" s="14" t="s">
        <v>60</v>
      </c>
      <c r="B10" s="15" t="s">
        <v>81</v>
      </c>
      <c r="C10" s="16">
        <v>44696</v>
      </c>
      <c r="D10" s="17" t="s">
        <v>71</v>
      </c>
      <c r="E10" s="18">
        <v>190</v>
      </c>
      <c r="F10" s="18">
        <v>187</v>
      </c>
      <c r="G10" s="18">
        <v>177</v>
      </c>
      <c r="H10" s="18">
        <v>181</v>
      </c>
      <c r="I10" s="18"/>
      <c r="J10" s="18"/>
      <c r="K10" s="19">
        <v>4</v>
      </c>
      <c r="L10" s="19">
        <v>735</v>
      </c>
      <c r="M10" s="20">
        <v>183.75</v>
      </c>
      <c r="N10" s="21">
        <v>2</v>
      </c>
      <c r="O10" s="22">
        <v>185.75</v>
      </c>
    </row>
    <row r="11" spans="1:17" x14ac:dyDescent="0.3">
      <c r="A11" s="48" t="s">
        <v>60</v>
      </c>
      <c r="B11" s="49" t="s">
        <v>81</v>
      </c>
      <c r="C11" s="50">
        <v>44706</v>
      </c>
      <c r="D11" s="51" t="s">
        <v>69</v>
      </c>
      <c r="E11" s="52">
        <v>181</v>
      </c>
      <c r="F11" s="52">
        <v>191</v>
      </c>
      <c r="G11" s="52">
        <v>188</v>
      </c>
      <c r="H11" s="52">
        <v>187</v>
      </c>
      <c r="I11" s="52"/>
      <c r="J11" s="52"/>
      <c r="K11" s="53">
        <v>4</v>
      </c>
      <c r="L11" s="53">
        <v>747</v>
      </c>
      <c r="M11" s="54">
        <v>186.75</v>
      </c>
      <c r="N11" s="55">
        <v>4</v>
      </c>
      <c r="O11" s="56">
        <v>190.75</v>
      </c>
    </row>
    <row r="12" spans="1:17" x14ac:dyDescent="0.3">
      <c r="A12" s="14" t="s">
        <v>60</v>
      </c>
      <c r="B12" s="15" t="s">
        <v>81</v>
      </c>
      <c r="C12" s="16">
        <v>44717</v>
      </c>
      <c r="D12" s="17" t="s">
        <v>69</v>
      </c>
      <c r="E12" s="18">
        <v>187</v>
      </c>
      <c r="F12" s="18">
        <v>189</v>
      </c>
      <c r="G12" s="18">
        <v>187</v>
      </c>
      <c r="H12" s="18">
        <v>184</v>
      </c>
      <c r="I12" s="18">
        <v>186</v>
      </c>
      <c r="J12" s="18">
        <v>187</v>
      </c>
      <c r="K12" s="19">
        <v>6</v>
      </c>
      <c r="L12" s="19">
        <v>1120</v>
      </c>
      <c r="M12" s="20">
        <v>186.66666666666666</v>
      </c>
      <c r="N12" s="21">
        <v>8</v>
      </c>
      <c r="O12" s="22">
        <v>194.66666666666666</v>
      </c>
    </row>
    <row r="13" spans="1:17" x14ac:dyDescent="0.3">
      <c r="A13" s="14" t="s">
        <v>60</v>
      </c>
      <c r="B13" s="15" t="s">
        <v>81</v>
      </c>
      <c r="C13" s="16">
        <v>44748</v>
      </c>
      <c r="D13" s="17" t="s">
        <v>67</v>
      </c>
      <c r="E13" s="18">
        <v>184</v>
      </c>
      <c r="F13" s="18">
        <v>185</v>
      </c>
      <c r="G13" s="18">
        <v>189</v>
      </c>
      <c r="H13" s="18">
        <v>190</v>
      </c>
      <c r="I13" s="18"/>
      <c r="J13" s="18"/>
      <c r="K13" s="19">
        <v>4</v>
      </c>
      <c r="L13" s="19">
        <v>748</v>
      </c>
      <c r="M13" s="20">
        <v>187</v>
      </c>
      <c r="N13" s="21">
        <v>6</v>
      </c>
      <c r="O13" s="22">
        <v>193</v>
      </c>
    </row>
    <row r="14" spans="1:17" x14ac:dyDescent="0.3">
      <c r="A14" s="14" t="s">
        <v>60</v>
      </c>
      <c r="B14" s="15" t="s">
        <v>81</v>
      </c>
      <c r="C14" s="16">
        <v>44752</v>
      </c>
      <c r="D14" s="17" t="s">
        <v>69</v>
      </c>
      <c r="E14" s="18">
        <v>183</v>
      </c>
      <c r="F14" s="18">
        <v>186</v>
      </c>
      <c r="G14" s="18">
        <v>182</v>
      </c>
      <c r="H14" s="18">
        <v>189</v>
      </c>
      <c r="I14" s="18"/>
      <c r="J14" s="18"/>
      <c r="K14" s="19">
        <v>4</v>
      </c>
      <c r="L14" s="19">
        <v>740</v>
      </c>
      <c r="M14" s="20">
        <v>185</v>
      </c>
      <c r="N14" s="21">
        <v>2</v>
      </c>
      <c r="O14" s="22">
        <v>187</v>
      </c>
    </row>
    <row r="15" spans="1:17" x14ac:dyDescent="0.3">
      <c r="A15" s="14" t="s">
        <v>60</v>
      </c>
      <c r="B15" s="15" t="s">
        <v>81</v>
      </c>
      <c r="C15" s="16">
        <v>44776</v>
      </c>
      <c r="D15" s="17" t="s">
        <v>67</v>
      </c>
      <c r="E15" s="18">
        <v>188</v>
      </c>
      <c r="F15" s="18">
        <v>186</v>
      </c>
      <c r="G15" s="18">
        <v>186</v>
      </c>
      <c r="H15" s="18">
        <v>185</v>
      </c>
      <c r="I15" s="18"/>
      <c r="J15" s="18"/>
      <c r="K15" s="19">
        <v>4</v>
      </c>
      <c r="L15" s="19">
        <v>745</v>
      </c>
      <c r="M15" s="20">
        <v>186.25</v>
      </c>
      <c r="N15" s="21">
        <v>4</v>
      </c>
      <c r="O15" s="22">
        <v>190.25</v>
      </c>
    </row>
    <row r="16" spans="1:17" x14ac:dyDescent="0.3">
      <c r="A16" s="14" t="s">
        <v>60</v>
      </c>
      <c r="B16" s="15" t="s">
        <v>81</v>
      </c>
      <c r="C16" s="16">
        <v>44769</v>
      </c>
      <c r="D16" s="17" t="s">
        <v>69</v>
      </c>
      <c r="E16" s="18">
        <v>193</v>
      </c>
      <c r="F16" s="18">
        <v>190</v>
      </c>
      <c r="G16" s="18">
        <v>189</v>
      </c>
      <c r="H16" s="18">
        <v>183</v>
      </c>
      <c r="I16" s="18"/>
      <c r="J16" s="18"/>
      <c r="K16" s="19">
        <v>4</v>
      </c>
      <c r="L16" s="19">
        <v>755</v>
      </c>
      <c r="M16" s="20">
        <v>188.75</v>
      </c>
      <c r="N16" s="21">
        <v>2</v>
      </c>
      <c r="O16" s="22">
        <v>190.75</v>
      </c>
    </row>
    <row r="17" spans="1:15" x14ac:dyDescent="0.3">
      <c r="A17" s="14" t="s">
        <v>60</v>
      </c>
      <c r="B17" s="15" t="s">
        <v>81</v>
      </c>
      <c r="C17" s="16">
        <v>44765</v>
      </c>
      <c r="D17" s="17" t="s">
        <v>122</v>
      </c>
      <c r="E17" s="18">
        <v>188</v>
      </c>
      <c r="F17" s="18">
        <v>187</v>
      </c>
      <c r="G17" s="18">
        <v>193</v>
      </c>
      <c r="H17" s="18">
        <v>186</v>
      </c>
      <c r="I17" s="18">
        <v>186</v>
      </c>
      <c r="J17" s="18">
        <v>184</v>
      </c>
      <c r="K17" s="19">
        <v>6</v>
      </c>
      <c r="L17" s="19">
        <v>1124</v>
      </c>
      <c r="M17" s="20">
        <v>187.33333333333334</v>
      </c>
      <c r="N17" s="21">
        <v>16</v>
      </c>
      <c r="O17" s="22">
        <v>203.33333333333334</v>
      </c>
    </row>
    <row r="18" spans="1:15" x14ac:dyDescent="0.3">
      <c r="A18" s="14" t="s">
        <v>60</v>
      </c>
      <c r="B18" s="15" t="s">
        <v>81</v>
      </c>
      <c r="C18" s="16">
        <v>44783</v>
      </c>
      <c r="D18" s="17" t="s">
        <v>67</v>
      </c>
      <c r="E18" s="18">
        <v>190</v>
      </c>
      <c r="F18" s="18">
        <v>187</v>
      </c>
      <c r="G18" s="18">
        <v>193</v>
      </c>
      <c r="H18" s="18">
        <v>190</v>
      </c>
      <c r="I18" s="18"/>
      <c r="J18" s="18"/>
      <c r="K18" s="19">
        <v>4</v>
      </c>
      <c r="L18" s="19">
        <v>760</v>
      </c>
      <c r="M18" s="20">
        <v>190</v>
      </c>
      <c r="N18" s="21">
        <v>3</v>
      </c>
      <c r="O18" s="22">
        <v>193</v>
      </c>
    </row>
    <row r="19" spans="1:15" x14ac:dyDescent="0.3">
      <c r="A19" s="14" t="s">
        <v>60</v>
      </c>
      <c r="B19" s="15" t="s">
        <v>81</v>
      </c>
      <c r="C19" s="16">
        <v>44790</v>
      </c>
      <c r="D19" s="17" t="s">
        <v>67</v>
      </c>
      <c r="E19" s="18">
        <v>193</v>
      </c>
      <c r="F19" s="18">
        <v>193</v>
      </c>
      <c r="G19" s="18">
        <v>193</v>
      </c>
      <c r="H19" s="18">
        <v>194</v>
      </c>
      <c r="I19" s="18"/>
      <c r="J19" s="18"/>
      <c r="K19" s="19">
        <v>4</v>
      </c>
      <c r="L19" s="19">
        <v>773</v>
      </c>
      <c r="M19" s="20">
        <v>193.25</v>
      </c>
      <c r="N19" s="21">
        <v>9</v>
      </c>
      <c r="O19" s="22">
        <v>202.25</v>
      </c>
    </row>
    <row r="20" spans="1:15" x14ac:dyDescent="0.3">
      <c r="A20" s="14" t="s">
        <v>60</v>
      </c>
      <c r="B20" s="15" t="s">
        <v>81</v>
      </c>
      <c r="C20" s="16">
        <v>44793</v>
      </c>
      <c r="D20" s="17" t="s">
        <v>67</v>
      </c>
      <c r="E20" s="18">
        <v>192</v>
      </c>
      <c r="F20" s="18">
        <v>192</v>
      </c>
      <c r="G20" s="18">
        <v>189</v>
      </c>
      <c r="H20" s="18">
        <v>189</v>
      </c>
      <c r="I20" s="18">
        <v>194</v>
      </c>
      <c r="J20" s="18">
        <v>187</v>
      </c>
      <c r="K20" s="19">
        <v>6</v>
      </c>
      <c r="L20" s="19">
        <v>1143</v>
      </c>
      <c r="M20" s="20">
        <v>190.5</v>
      </c>
      <c r="N20" s="21">
        <v>4</v>
      </c>
      <c r="O20" s="22">
        <v>194.5</v>
      </c>
    </row>
    <row r="21" spans="1:15" x14ac:dyDescent="0.3">
      <c r="A21" s="14" t="s">
        <v>20</v>
      </c>
      <c r="B21" s="15" t="s">
        <v>81</v>
      </c>
      <c r="C21" s="16">
        <v>44807</v>
      </c>
      <c r="D21" s="17" t="s">
        <v>156</v>
      </c>
      <c r="E21" s="18">
        <v>192</v>
      </c>
      <c r="F21" s="18">
        <v>189</v>
      </c>
      <c r="G21" s="18">
        <v>194</v>
      </c>
      <c r="H21" s="18">
        <v>191</v>
      </c>
      <c r="I21" s="18">
        <v>185</v>
      </c>
      <c r="J21" s="18">
        <v>192</v>
      </c>
      <c r="K21" s="19">
        <v>6</v>
      </c>
      <c r="L21" s="19">
        <v>1143</v>
      </c>
      <c r="M21" s="20">
        <v>190.5</v>
      </c>
      <c r="N21" s="21">
        <v>4</v>
      </c>
      <c r="O21" s="22">
        <v>194.5</v>
      </c>
    </row>
    <row r="22" spans="1:15" x14ac:dyDescent="0.3">
      <c r="A22" s="14" t="s">
        <v>60</v>
      </c>
      <c r="B22" s="15" t="s">
        <v>81</v>
      </c>
      <c r="C22" s="16">
        <v>44797</v>
      </c>
      <c r="D22" s="17" t="s">
        <v>69</v>
      </c>
      <c r="E22" s="18">
        <v>192</v>
      </c>
      <c r="F22" s="18">
        <v>194</v>
      </c>
      <c r="G22" s="18">
        <v>191</v>
      </c>
      <c r="H22" s="18">
        <v>187</v>
      </c>
      <c r="I22" s="18"/>
      <c r="J22" s="18"/>
      <c r="K22" s="19">
        <v>4</v>
      </c>
      <c r="L22" s="19">
        <v>764</v>
      </c>
      <c r="M22" s="20">
        <v>191</v>
      </c>
      <c r="N22" s="21">
        <v>4</v>
      </c>
      <c r="O22" s="22">
        <v>195</v>
      </c>
    </row>
    <row r="23" spans="1:15" x14ac:dyDescent="0.3">
      <c r="A23" s="14" t="s">
        <v>60</v>
      </c>
      <c r="B23" s="15" t="s">
        <v>81</v>
      </c>
      <c r="C23" s="16">
        <v>44825</v>
      </c>
      <c r="D23" s="17" t="s">
        <v>67</v>
      </c>
      <c r="E23" s="18">
        <v>184</v>
      </c>
      <c r="F23" s="18">
        <v>188</v>
      </c>
      <c r="G23" s="18">
        <v>181</v>
      </c>
      <c r="H23" s="18">
        <v>191</v>
      </c>
      <c r="I23" s="18"/>
      <c r="J23" s="18"/>
      <c r="K23" s="19">
        <v>4</v>
      </c>
      <c r="L23" s="19">
        <v>744</v>
      </c>
      <c r="M23" s="20">
        <v>186</v>
      </c>
      <c r="N23" s="21">
        <v>4</v>
      </c>
      <c r="O23" s="22">
        <v>190</v>
      </c>
    </row>
    <row r="24" spans="1:15" x14ac:dyDescent="0.3">
      <c r="A24" s="14" t="s">
        <v>60</v>
      </c>
      <c r="B24" s="15" t="s">
        <v>81</v>
      </c>
      <c r="C24" s="16">
        <v>44822</v>
      </c>
      <c r="D24" s="17" t="s">
        <v>71</v>
      </c>
      <c r="E24" s="18">
        <v>188</v>
      </c>
      <c r="F24" s="18">
        <v>193</v>
      </c>
      <c r="G24" s="18">
        <v>191</v>
      </c>
      <c r="H24" s="18">
        <v>189</v>
      </c>
      <c r="I24" s="18"/>
      <c r="J24" s="18"/>
      <c r="K24" s="19">
        <v>4</v>
      </c>
      <c r="L24" s="19">
        <v>761</v>
      </c>
      <c r="M24" s="20">
        <v>190.25</v>
      </c>
      <c r="N24" s="21">
        <v>3</v>
      </c>
      <c r="O24" s="22">
        <v>193.25</v>
      </c>
    </row>
    <row r="25" spans="1:15" x14ac:dyDescent="0.3">
      <c r="A25" s="14" t="s">
        <v>60</v>
      </c>
      <c r="B25" s="15" t="s">
        <v>81</v>
      </c>
      <c r="C25" s="16">
        <v>44815</v>
      </c>
      <c r="D25" s="17" t="s">
        <v>69</v>
      </c>
      <c r="E25" s="18">
        <v>188</v>
      </c>
      <c r="F25" s="18">
        <v>189</v>
      </c>
      <c r="G25" s="18">
        <v>188</v>
      </c>
      <c r="H25" s="18">
        <v>190</v>
      </c>
      <c r="I25" s="18">
        <v>188</v>
      </c>
      <c r="J25" s="18">
        <v>190</v>
      </c>
      <c r="K25" s="19">
        <v>6</v>
      </c>
      <c r="L25" s="19">
        <v>1133</v>
      </c>
      <c r="M25" s="20">
        <v>188.83333333333334</v>
      </c>
      <c r="N25" s="21">
        <v>4</v>
      </c>
      <c r="O25" s="22">
        <v>192.83333333333334</v>
      </c>
    </row>
    <row r="26" spans="1:15" x14ac:dyDescent="0.3">
      <c r="A26" s="24"/>
      <c r="B26" s="25"/>
      <c r="C26" s="26"/>
      <c r="D26" s="27"/>
      <c r="E26" s="28"/>
      <c r="F26" s="28"/>
      <c r="G26" s="28"/>
      <c r="H26" s="28"/>
      <c r="I26" s="28"/>
      <c r="J26" s="28"/>
      <c r="K26" s="29"/>
      <c r="L26" s="29"/>
      <c r="M26" s="30"/>
      <c r="N26" s="31"/>
      <c r="O26" s="32"/>
    </row>
    <row r="27" spans="1:15" x14ac:dyDescent="0.3">
      <c r="K27" s="8">
        <f>SUM(K2:K26)</f>
        <v>106</v>
      </c>
      <c r="L27" s="8">
        <f>SUM(L2:L26)</f>
        <v>19934.001</v>
      </c>
      <c r="M27" s="7">
        <f>SUM(L27/K27)</f>
        <v>188.05661320754717</v>
      </c>
      <c r="N27" s="8">
        <f>SUM(N2:N26)</f>
        <v>126</v>
      </c>
      <c r="O27" s="12">
        <f>SUM(M27+N27)</f>
        <v>314.05661320754717</v>
      </c>
    </row>
  </sheetData>
  <protectedRanges>
    <protectedRange algorithmName="SHA-512" hashValue="ON39YdpmFHfN9f47KpiRvqrKx0V9+erV1CNkpWzYhW/Qyc6aT8rEyCrvauWSYGZK2ia3o7vd3akF07acHAFpOA==" saltValue="yVW9XmDwTqEnmpSGai0KYg==" spinCount="100000" sqref="B26:C26 I26:J26" name="Range1_20_1_1"/>
    <protectedRange algorithmName="SHA-512" hashValue="ON39YdpmFHfN9f47KpiRvqrKx0V9+erV1CNkpWzYhW/Qyc6aT8rEyCrvauWSYGZK2ia3o7vd3akF07acHAFpOA==" saltValue="yVW9XmDwTqEnmpSGai0KYg==" spinCount="100000" sqref="D26" name="Range1_1_15_1"/>
    <protectedRange algorithmName="SHA-512" hashValue="ON39YdpmFHfN9f47KpiRvqrKx0V9+erV1CNkpWzYhW/Qyc6aT8rEyCrvauWSYGZK2ia3o7vd3akF07acHAFpOA==" saltValue="yVW9XmDwTqEnmpSGai0KYg==" spinCount="100000" sqref="E26:H26" name="Range1_3_4_1_1"/>
    <protectedRange algorithmName="SHA-512" hashValue="ON39YdpmFHfN9f47KpiRvqrKx0V9+erV1CNkpWzYhW/Qyc6aT8rEyCrvauWSYGZK2ia3o7vd3akF07acHAFpOA==" saltValue="yVW9XmDwTqEnmpSGai0KYg==" spinCount="100000" sqref="B2:C3 I2:J3" name="Range1_19_1"/>
    <protectedRange algorithmName="SHA-512" hashValue="ON39YdpmFHfN9f47KpiRvqrKx0V9+erV1CNkpWzYhW/Qyc6aT8rEyCrvauWSYGZK2ia3o7vd3akF07acHAFpOA==" saltValue="yVW9XmDwTqEnmpSGai0KYg==" spinCount="100000" sqref="D2:D3" name="Range1_1_19_1"/>
    <protectedRange algorithmName="SHA-512" hashValue="ON39YdpmFHfN9f47KpiRvqrKx0V9+erV1CNkpWzYhW/Qyc6aT8rEyCrvauWSYGZK2ia3o7vd3akF07acHAFpOA==" saltValue="yVW9XmDwTqEnmpSGai0KYg==" spinCount="100000" sqref="E2:H3" name="Range1_3_6_1"/>
    <protectedRange algorithmName="SHA-512" hashValue="ON39YdpmFHfN9f47KpiRvqrKx0V9+erV1CNkpWzYhW/Qyc6aT8rEyCrvauWSYGZK2ia3o7vd3akF07acHAFpOA==" saltValue="yVW9XmDwTqEnmpSGai0KYg==" spinCount="100000" sqref="I4:J4 B4:C4" name="Range1_19_2"/>
    <protectedRange algorithmName="SHA-512" hashValue="ON39YdpmFHfN9f47KpiRvqrKx0V9+erV1CNkpWzYhW/Qyc6aT8rEyCrvauWSYGZK2ia3o7vd3akF07acHAFpOA==" saltValue="yVW9XmDwTqEnmpSGai0KYg==" spinCount="100000" sqref="D4" name="Range1_1_19_2"/>
    <protectedRange algorithmName="SHA-512" hashValue="ON39YdpmFHfN9f47KpiRvqrKx0V9+erV1CNkpWzYhW/Qyc6aT8rEyCrvauWSYGZK2ia3o7vd3akF07acHAFpOA==" saltValue="yVW9XmDwTqEnmpSGai0KYg==" spinCount="100000" sqref="E4:H4" name="Range1_3_6_2"/>
    <protectedRange algorithmName="SHA-512" hashValue="ON39YdpmFHfN9f47KpiRvqrKx0V9+erV1CNkpWzYhW/Qyc6aT8rEyCrvauWSYGZK2ia3o7vd3akF07acHAFpOA==" saltValue="yVW9XmDwTqEnmpSGai0KYg==" spinCount="100000" sqref="B5:C7 E5:J7" name="Range1_25"/>
    <protectedRange algorithmName="SHA-512" hashValue="ON39YdpmFHfN9f47KpiRvqrKx0V9+erV1CNkpWzYhW/Qyc6aT8rEyCrvauWSYGZK2ia3o7vd3akF07acHAFpOA==" saltValue="yVW9XmDwTqEnmpSGai0KYg==" spinCount="100000" sqref="D5:D7" name="Range1_1_25"/>
    <protectedRange algorithmName="SHA-512" hashValue="ON39YdpmFHfN9f47KpiRvqrKx0V9+erV1CNkpWzYhW/Qyc6aT8rEyCrvauWSYGZK2ia3o7vd3akF07acHAFpOA==" saltValue="yVW9XmDwTqEnmpSGai0KYg==" spinCount="100000" sqref="E8:J9 B8:C9" name="Range1_26"/>
    <protectedRange algorithmName="SHA-512" hashValue="ON39YdpmFHfN9f47KpiRvqrKx0V9+erV1CNkpWzYhW/Qyc6aT8rEyCrvauWSYGZK2ia3o7vd3akF07acHAFpOA==" saltValue="yVW9XmDwTqEnmpSGai0KYg==" spinCount="100000" sqref="D8:D9" name="Range1_1_26"/>
    <protectedRange algorithmName="SHA-512" hashValue="ON39YdpmFHfN9f47KpiRvqrKx0V9+erV1CNkpWzYhW/Qyc6aT8rEyCrvauWSYGZK2ia3o7vd3akF07acHAFpOA==" saltValue="yVW9XmDwTqEnmpSGai0KYg==" spinCount="100000" sqref="E10:J10 B10:C10" name="Range1_27"/>
    <protectedRange algorithmName="SHA-512" hashValue="ON39YdpmFHfN9f47KpiRvqrKx0V9+erV1CNkpWzYhW/Qyc6aT8rEyCrvauWSYGZK2ia3o7vd3akF07acHAFpOA==" saltValue="yVW9XmDwTqEnmpSGai0KYg==" spinCount="100000" sqref="D10" name="Range1_1_27"/>
    <protectedRange algorithmName="SHA-512" hashValue="ON39YdpmFHfN9f47KpiRvqrKx0V9+erV1CNkpWzYhW/Qyc6aT8rEyCrvauWSYGZK2ia3o7vd3akF07acHAFpOA==" saltValue="yVW9XmDwTqEnmpSGai0KYg==" spinCount="100000" sqref="B11:C12 E11:J12" name="Range1_47"/>
    <protectedRange algorithmName="SHA-512" hashValue="ON39YdpmFHfN9f47KpiRvqrKx0V9+erV1CNkpWzYhW/Qyc6aT8rEyCrvauWSYGZK2ia3o7vd3akF07acHAFpOA==" saltValue="yVW9XmDwTqEnmpSGai0KYg==" spinCount="100000" sqref="D11:D12" name="Range1_1_57"/>
    <protectedRange sqref="E13:J13 B13:C13" name="Range1_13"/>
    <protectedRange sqref="D13" name="Range1_1_15"/>
    <protectedRange algorithmName="SHA-512" hashValue="ON39YdpmFHfN9f47KpiRvqrKx0V9+erV1CNkpWzYhW/Qyc6aT8rEyCrvauWSYGZK2ia3o7vd3akF07acHAFpOA==" saltValue="yVW9XmDwTqEnmpSGai0KYg==" spinCount="100000" sqref="I14:J14 B14:C14" name="Range1_19"/>
    <protectedRange algorithmName="SHA-512" hashValue="ON39YdpmFHfN9f47KpiRvqrKx0V9+erV1CNkpWzYhW/Qyc6aT8rEyCrvauWSYGZK2ia3o7vd3akF07acHAFpOA==" saltValue="yVW9XmDwTqEnmpSGai0KYg==" spinCount="100000" sqref="D14" name="Range1_1_16"/>
    <protectedRange algorithmName="SHA-512" hashValue="ON39YdpmFHfN9f47KpiRvqrKx0V9+erV1CNkpWzYhW/Qyc6aT8rEyCrvauWSYGZK2ia3o7vd3akF07acHAFpOA==" saltValue="yVW9XmDwTqEnmpSGai0KYg==" spinCount="100000" sqref="E14:H14" name="Range1_3_7"/>
    <protectedRange algorithmName="SHA-512" hashValue="ON39YdpmFHfN9f47KpiRvqrKx0V9+erV1CNkpWzYhW/Qyc6aT8rEyCrvauWSYGZK2ia3o7vd3akF07acHAFpOA==" saltValue="yVW9XmDwTqEnmpSGai0KYg==" spinCount="100000" sqref="B15:C15 E15:J15" name="Range1_8"/>
    <protectedRange algorithmName="SHA-512" hashValue="ON39YdpmFHfN9f47KpiRvqrKx0V9+erV1CNkpWzYhW/Qyc6aT8rEyCrvauWSYGZK2ia3o7vd3akF07acHAFpOA==" saltValue="yVW9XmDwTqEnmpSGai0KYg==" spinCount="100000" sqref="D15" name="Range1_1_5"/>
    <protectedRange algorithmName="SHA-512" hashValue="ON39YdpmFHfN9f47KpiRvqrKx0V9+erV1CNkpWzYhW/Qyc6aT8rEyCrvauWSYGZK2ia3o7vd3akF07acHAFpOA==" saltValue="yVW9XmDwTqEnmpSGai0KYg==" spinCount="100000" sqref="E16:J17 B16:C17" name="Range1_15"/>
    <protectedRange algorithmName="SHA-512" hashValue="ON39YdpmFHfN9f47KpiRvqrKx0V9+erV1CNkpWzYhW/Qyc6aT8rEyCrvauWSYGZK2ia3o7vd3akF07acHAFpOA==" saltValue="yVW9XmDwTqEnmpSGai0KYg==" spinCount="100000" sqref="D16:D17" name="Range1_1_14"/>
    <protectedRange algorithmName="SHA-512" hashValue="ON39YdpmFHfN9f47KpiRvqrKx0V9+erV1CNkpWzYhW/Qyc6aT8rEyCrvauWSYGZK2ia3o7vd3akF07acHAFpOA==" saltValue="yVW9XmDwTqEnmpSGai0KYg==" spinCount="100000" sqref="I18:J18 B18:C18" name="Range1_33"/>
    <protectedRange algorithmName="SHA-512" hashValue="ON39YdpmFHfN9f47KpiRvqrKx0V9+erV1CNkpWzYhW/Qyc6aT8rEyCrvauWSYGZK2ia3o7vd3akF07acHAFpOA==" saltValue="yVW9XmDwTqEnmpSGai0KYg==" spinCount="100000" sqref="D18" name="Range1_1_23"/>
    <protectedRange algorithmName="SHA-512" hashValue="ON39YdpmFHfN9f47KpiRvqrKx0V9+erV1CNkpWzYhW/Qyc6aT8rEyCrvauWSYGZK2ia3o7vd3akF07acHAFpOA==" saltValue="yVW9XmDwTqEnmpSGai0KYg==" spinCount="100000" sqref="E18:H18" name="Range1_3_9"/>
    <protectedRange algorithmName="SHA-512" hashValue="ON39YdpmFHfN9f47KpiRvqrKx0V9+erV1CNkpWzYhW/Qyc6aT8rEyCrvauWSYGZK2ia3o7vd3akF07acHAFpOA==" saltValue="yVW9XmDwTqEnmpSGai0KYg==" spinCount="100000" sqref="E19:J19 B19:C19" name="Range1_34"/>
    <protectedRange algorithmName="SHA-512" hashValue="ON39YdpmFHfN9f47KpiRvqrKx0V9+erV1CNkpWzYhW/Qyc6aT8rEyCrvauWSYGZK2ia3o7vd3akF07acHAFpOA==" saltValue="yVW9XmDwTqEnmpSGai0KYg==" spinCount="100000" sqref="D19" name="Range1_1_24"/>
    <protectedRange algorithmName="SHA-512" hashValue="ON39YdpmFHfN9f47KpiRvqrKx0V9+erV1CNkpWzYhW/Qyc6aT8rEyCrvauWSYGZK2ia3o7vd3akF07acHAFpOA==" saltValue="yVW9XmDwTqEnmpSGai0KYg==" spinCount="100000" sqref="B20:C20" name="Range1_1_2_4_1_1_1"/>
    <protectedRange algorithmName="SHA-512" hashValue="ON39YdpmFHfN9f47KpiRvqrKx0V9+erV1CNkpWzYhW/Qyc6aT8rEyCrvauWSYGZK2ia3o7vd3akF07acHAFpOA==" saltValue="yVW9XmDwTqEnmpSGai0KYg==" spinCount="100000" sqref="D20" name="Range1_1_1_2_3_1_1_1"/>
    <protectedRange algorithmName="SHA-512" hashValue="ON39YdpmFHfN9f47KpiRvqrKx0V9+erV1CNkpWzYhW/Qyc6aT8rEyCrvauWSYGZK2ia3o7vd3akF07acHAFpOA==" saltValue="yVW9XmDwTqEnmpSGai0KYg==" spinCount="100000" sqref="E20:J20" name="Range1_4_4_1_1_1"/>
    <protectedRange algorithmName="SHA-512" hashValue="ON39YdpmFHfN9f47KpiRvqrKx0V9+erV1CNkpWzYhW/Qyc6aT8rEyCrvauWSYGZK2ia3o7vd3akF07acHAFpOA==" saltValue="yVW9XmDwTqEnmpSGai0KYg==" spinCount="100000" sqref="E21:J22 B21:C22" name="Range1_14"/>
    <protectedRange algorithmName="SHA-512" hashValue="ON39YdpmFHfN9f47KpiRvqrKx0V9+erV1CNkpWzYhW/Qyc6aT8rEyCrvauWSYGZK2ia3o7vd3akF07acHAFpOA==" saltValue="yVW9XmDwTqEnmpSGai0KYg==" spinCount="100000" sqref="D21:D22" name="Range1_1_21"/>
  </protectedRanges>
  <conditionalFormatting sqref="F26">
    <cfRule type="top10" dxfId="524" priority="116" rank="1"/>
  </conditionalFormatting>
  <conditionalFormatting sqref="I26">
    <cfRule type="top10" dxfId="523" priority="113" rank="1"/>
    <cfRule type="top10" dxfId="522" priority="118" rank="1"/>
  </conditionalFormatting>
  <conditionalFormatting sqref="E26">
    <cfRule type="top10" dxfId="521" priority="117" rank="1"/>
  </conditionalFormatting>
  <conditionalFormatting sqref="G26">
    <cfRule type="top10" dxfId="520" priority="115" rank="1"/>
  </conditionalFormatting>
  <conditionalFormatting sqref="H26">
    <cfRule type="top10" dxfId="519" priority="114" rank="1"/>
  </conditionalFormatting>
  <conditionalFormatting sqref="J26">
    <cfRule type="top10" dxfId="518" priority="112" rank="1"/>
  </conditionalFormatting>
  <conditionalFormatting sqref="E26:J26">
    <cfRule type="cellIs" dxfId="517" priority="111" operator="greaterThanOrEqual">
      <formula>200</formula>
    </cfRule>
  </conditionalFormatting>
  <conditionalFormatting sqref="F2:F3">
    <cfRule type="top10" dxfId="516" priority="96" rank="1"/>
  </conditionalFormatting>
  <conditionalFormatting sqref="G2:G3">
    <cfRule type="top10" dxfId="515" priority="95" rank="1"/>
  </conditionalFormatting>
  <conditionalFormatting sqref="H2:H3">
    <cfRule type="top10" dxfId="514" priority="94" rank="1"/>
  </conditionalFormatting>
  <conditionalFormatting sqref="I2:I3">
    <cfRule type="top10" dxfId="513" priority="92" rank="1"/>
  </conditionalFormatting>
  <conditionalFormatting sqref="J2:J3">
    <cfRule type="top10" dxfId="512" priority="93" rank="1"/>
  </conditionalFormatting>
  <conditionalFormatting sqref="E2:E3">
    <cfRule type="top10" dxfId="511" priority="97" rank="1"/>
  </conditionalFormatting>
  <conditionalFormatting sqref="F4">
    <cfRule type="top10" dxfId="510" priority="90" rank="1"/>
  </conditionalFormatting>
  <conditionalFormatting sqref="G4">
    <cfRule type="top10" dxfId="509" priority="89" rank="1"/>
  </conditionalFormatting>
  <conditionalFormatting sqref="H4">
    <cfRule type="top10" dxfId="508" priority="88" rank="1"/>
  </conditionalFormatting>
  <conditionalFormatting sqref="I4">
    <cfRule type="top10" dxfId="507" priority="86" rank="1"/>
  </conditionalFormatting>
  <conditionalFormatting sqref="J4">
    <cfRule type="top10" dxfId="506" priority="87" rank="1"/>
  </conditionalFormatting>
  <conditionalFormatting sqref="E4">
    <cfRule type="top10" dxfId="505" priority="91" rank="1"/>
  </conditionalFormatting>
  <conditionalFormatting sqref="I5:I7">
    <cfRule type="top10" dxfId="504" priority="80" rank="1"/>
  </conditionalFormatting>
  <conditionalFormatting sqref="H5:H7">
    <cfRule type="top10" dxfId="503" priority="81" rank="1"/>
  </conditionalFormatting>
  <conditionalFormatting sqref="G5:G7">
    <cfRule type="top10" dxfId="502" priority="78" rank="1"/>
    <cfRule type="top10" dxfId="501" priority="82" rank="1"/>
  </conditionalFormatting>
  <conditionalFormatting sqref="F5:F7">
    <cfRule type="top10" dxfId="500" priority="83" rank="1"/>
  </conditionalFormatting>
  <conditionalFormatting sqref="E5:E7">
    <cfRule type="top10" dxfId="499" priority="84" rank="1"/>
  </conditionalFormatting>
  <conditionalFormatting sqref="J5:J7">
    <cfRule type="top10" dxfId="498" priority="85" rank="1"/>
  </conditionalFormatting>
  <conditionalFormatting sqref="E5:J9">
    <cfRule type="cellIs" dxfId="497" priority="79" operator="equal">
      <formula>200</formula>
    </cfRule>
  </conditionalFormatting>
  <conditionalFormatting sqref="F8:F9">
    <cfRule type="top10" dxfId="496" priority="72" rank="1"/>
  </conditionalFormatting>
  <conditionalFormatting sqref="G8:G9">
    <cfRule type="top10" dxfId="495" priority="73" rank="1"/>
  </conditionalFormatting>
  <conditionalFormatting sqref="H8:H9">
    <cfRule type="top10" dxfId="494" priority="74" rank="1"/>
  </conditionalFormatting>
  <conditionalFormatting sqref="I8:I9">
    <cfRule type="top10" dxfId="493" priority="75" rank="1"/>
  </conditionalFormatting>
  <conditionalFormatting sqref="J8:J9">
    <cfRule type="top10" dxfId="492" priority="76" rank="1"/>
  </conditionalFormatting>
  <conditionalFormatting sqref="E8:E9">
    <cfRule type="top10" dxfId="491" priority="77" rank="1"/>
  </conditionalFormatting>
  <conditionalFormatting sqref="G8">
    <cfRule type="top10" dxfId="490" priority="71" rank="1"/>
  </conditionalFormatting>
  <conditionalFormatting sqref="E10:J10">
    <cfRule type="cellIs" dxfId="489" priority="70" operator="equal">
      <formula>200</formula>
    </cfRule>
  </conditionalFormatting>
  <conditionalFormatting sqref="F10">
    <cfRule type="top10" dxfId="488" priority="64" rank="1"/>
  </conditionalFormatting>
  <conditionalFormatting sqref="G10">
    <cfRule type="top10" dxfId="487" priority="65" rank="1"/>
  </conditionalFormatting>
  <conditionalFormatting sqref="H10">
    <cfRule type="top10" dxfId="486" priority="66" rank="1"/>
  </conditionalFormatting>
  <conditionalFormatting sqref="I10">
    <cfRule type="top10" dxfId="485" priority="67" rank="1"/>
  </conditionalFormatting>
  <conditionalFormatting sqref="J10">
    <cfRule type="top10" dxfId="484" priority="68" rank="1"/>
  </conditionalFormatting>
  <conditionalFormatting sqref="E10">
    <cfRule type="top10" dxfId="483" priority="69" rank="1"/>
  </conditionalFormatting>
  <conditionalFormatting sqref="E11:E12">
    <cfRule type="top10" dxfId="482" priority="63" rank="1"/>
  </conditionalFormatting>
  <conditionalFormatting sqref="F11:F12">
    <cfRule type="top10" dxfId="481" priority="62" rank="1"/>
  </conditionalFormatting>
  <conditionalFormatting sqref="G11:G12">
    <cfRule type="top10" dxfId="480" priority="61" rank="1"/>
  </conditionalFormatting>
  <conditionalFormatting sqref="H11:H12">
    <cfRule type="top10" dxfId="479" priority="60" rank="1"/>
  </conditionalFormatting>
  <conditionalFormatting sqref="I11:I12">
    <cfRule type="top10" dxfId="478" priority="59" rank="1"/>
  </conditionalFormatting>
  <conditionalFormatting sqref="J11:J12">
    <cfRule type="top10" dxfId="477" priority="58" rank="1"/>
  </conditionalFormatting>
  <conditionalFormatting sqref="E13">
    <cfRule type="top10" dxfId="476" priority="57" rank="1"/>
  </conditionalFormatting>
  <conditionalFormatting sqref="F13">
    <cfRule type="top10" dxfId="475" priority="56" rank="1"/>
  </conditionalFormatting>
  <conditionalFormatting sqref="G13">
    <cfRule type="top10" dxfId="474" priority="55" rank="1"/>
  </conditionalFormatting>
  <conditionalFormatting sqref="H13">
    <cfRule type="top10" dxfId="473" priority="54" rank="1"/>
  </conditionalFormatting>
  <conditionalFormatting sqref="I13">
    <cfRule type="top10" dxfId="472" priority="53" rank="1"/>
  </conditionalFormatting>
  <conditionalFormatting sqref="J13">
    <cfRule type="top10" dxfId="471" priority="52" rank="1"/>
  </conditionalFormatting>
  <conditionalFormatting sqref="F14">
    <cfRule type="top10" dxfId="470" priority="49" rank="1"/>
  </conditionalFormatting>
  <conditionalFormatting sqref="I14">
    <cfRule type="top10" dxfId="469" priority="46" rank="1"/>
    <cfRule type="top10" dxfId="468" priority="51" rank="1"/>
  </conditionalFormatting>
  <conditionalFormatting sqref="E14">
    <cfRule type="top10" dxfId="467" priority="50" rank="1"/>
  </conditionalFormatting>
  <conditionalFormatting sqref="G14">
    <cfRule type="top10" dxfId="466" priority="48" rank="1"/>
  </conditionalFormatting>
  <conditionalFormatting sqref="H14">
    <cfRule type="top10" dxfId="465" priority="47" rank="1"/>
  </conditionalFormatting>
  <conditionalFormatting sqref="J14">
    <cfRule type="top10" dxfId="464" priority="45" rank="1"/>
  </conditionalFormatting>
  <conditionalFormatting sqref="E14:J14">
    <cfRule type="cellIs" dxfId="463" priority="44" operator="greaterThanOrEqual">
      <formula>200</formula>
    </cfRule>
  </conditionalFormatting>
  <conditionalFormatting sqref="I15">
    <cfRule type="top10" dxfId="462" priority="38" rank="1"/>
  </conditionalFormatting>
  <conditionalFormatting sqref="H15">
    <cfRule type="top10" dxfId="461" priority="39" rank="1"/>
  </conditionalFormatting>
  <conditionalFormatting sqref="G15">
    <cfRule type="top10" dxfId="460" priority="40" rank="1"/>
  </conditionalFormatting>
  <conditionalFormatting sqref="F15">
    <cfRule type="top10" dxfId="459" priority="41" rank="1"/>
  </conditionalFormatting>
  <conditionalFormatting sqref="E15">
    <cfRule type="top10" dxfId="458" priority="42" rank="1"/>
  </conditionalFormatting>
  <conditionalFormatting sqref="J15">
    <cfRule type="top10" dxfId="457" priority="43" rank="1"/>
  </conditionalFormatting>
  <conditionalFormatting sqref="E15:J17">
    <cfRule type="cellIs" dxfId="456" priority="37" operator="equal">
      <formula>200</formula>
    </cfRule>
  </conditionalFormatting>
  <conditionalFormatting sqref="F16:F17">
    <cfRule type="top10" dxfId="455" priority="31" rank="1"/>
  </conditionalFormatting>
  <conditionalFormatting sqref="G16:G17">
    <cfRule type="top10" dxfId="454" priority="32" rank="1"/>
  </conditionalFormatting>
  <conditionalFormatting sqref="H16:H17">
    <cfRule type="top10" dxfId="453" priority="33" rank="1"/>
  </conditionalFormatting>
  <conditionalFormatting sqref="I16:I17">
    <cfRule type="top10" dxfId="452" priority="34" rank="1"/>
  </conditionalFormatting>
  <conditionalFormatting sqref="J16:J17">
    <cfRule type="top10" dxfId="451" priority="35" rank="1"/>
  </conditionalFormatting>
  <conditionalFormatting sqref="E16:E17">
    <cfRule type="top10" dxfId="450" priority="36" rank="1"/>
  </conditionalFormatting>
  <conditionalFormatting sqref="F18">
    <cfRule type="top10" dxfId="449" priority="28" rank="1"/>
  </conditionalFormatting>
  <conditionalFormatting sqref="I18">
    <cfRule type="top10" dxfId="448" priority="25" rank="1"/>
    <cfRule type="top10" dxfId="447" priority="30" rank="1"/>
  </conditionalFormatting>
  <conditionalFormatting sqref="E18">
    <cfRule type="top10" dxfId="446" priority="29" rank="1"/>
  </conditionalFormatting>
  <conditionalFormatting sqref="G18">
    <cfRule type="top10" dxfId="445" priority="27" rank="1"/>
  </conditionalFormatting>
  <conditionalFormatting sqref="H18">
    <cfRule type="top10" dxfId="444" priority="26" rank="1"/>
  </conditionalFormatting>
  <conditionalFormatting sqref="J18">
    <cfRule type="top10" dxfId="443" priority="24" rank="1"/>
  </conditionalFormatting>
  <conditionalFormatting sqref="E18:J18">
    <cfRule type="cellIs" dxfId="442" priority="23" operator="greaterThanOrEqual">
      <formula>200</formula>
    </cfRule>
  </conditionalFormatting>
  <conditionalFormatting sqref="I19">
    <cfRule type="top10" dxfId="441" priority="17" rank="1"/>
  </conditionalFormatting>
  <conditionalFormatting sqref="H19">
    <cfRule type="top10" dxfId="440" priority="18" rank="1"/>
  </conditionalFormatting>
  <conditionalFormatting sqref="G19">
    <cfRule type="top10" dxfId="439" priority="19" rank="1"/>
  </conditionalFormatting>
  <conditionalFormatting sqref="F19">
    <cfRule type="top10" dxfId="438" priority="20" rank="1"/>
  </conditionalFormatting>
  <conditionalFormatting sqref="E19">
    <cfRule type="top10" dxfId="437" priority="21" rank="1"/>
  </conditionalFormatting>
  <conditionalFormatting sqref="J19">
    <cfRule type="top10" dxfId="436" priority="22" rank="1"/>
  </conditionalFormatting>
  <conditionalFormatting sqref="E19:J19">
    <cfRule type="cellIs" dxfId="435" priority="16" operator="equal">
      <formula>200</formula>
    </cfRule>
  </conditionalFormatting>
  <conditionalFormatting sqref="E20">
    <cfRule type="top10" dxfId="434" priority="15" rank="1"/>
  </conditionalFormatting>
  <conditionalFormatting sqref="F20">
    <cfRule type="top10" dxfId="433" priority="14" rank="1"/>
  </conditionalFormatting>
  <conditionalFormatting sqref="G20">
    <cfRule type="top10" dxfId="432" priority="13" rank="1"/>
  </conditionalFormatting>
  <conditionalFormatting sqref="H20">
    <cfRule type="top10" dxfId="431" priority="12" rank="1"/>
  </conditionalFormatting>
  <conditionalFormatting sqref="I20">
    <cfRule type="top10" dxfId="430" priority="11" rank="1"/>
  </conditionalFormatting>
  <conditionalFormatting sqref="J20">
    <cfRule type="top10" dxfId="429" priority="10" rank="1"/>
  </conditionalFormatting>
  <conditionalFormatting sqref="E21:E22">
    <cfRule type="top10" dxfId="428" priority="9" rank="1"/>
  </conditionalFormatting>
  <conditionalFormatting sqref="F21:F22">
    <cfRule type="top10" dxfId="427" priority="8" rank="1"/>
  </conditionalFormatting>
  <conditionalFormatting sqref="G21:G22">
    <cfRule type="top10" dxfId="426" priority="7" rank="1"/>
  </conditionalFormatting>
  <conditionalFormatting sqref="H21:H22">
    <cfRule type="top10" dxfId="425" priority="6" rank="1"/>
  </conditionalFormatting>
  <conditionalFormatting sqref="I21:I22">
    <cfRule type="top10" dxfId="424" priority="5" rank="1"/>
  </conditionalFormatting>
  <conditionalFormatting sqref="J21:J22">
    <cfRule type="top10" dxfId="423" priority="4" rank="1"/>
  </conditionalFormatting>
  <conditionalFormatting sqref="E21:J22">
    <cfRule type="cellIs" dxfId="422" priority="3" operator="greaterThanOrEqual">
      <formula>200</formula>
    </cfRule>
  </conditionalFormatting>
  <conditionalFormatting sqref="E23:J24">
    <cfRule type="cellIs" dxfId="421" priority="2" stopIfTrue="1" operator="greaterThanOrEqual">
      <formula>200</formula>
    </cfRule>
  </conditionalFormatting>
  <conditionalFormatting sqref="E25:J25">
    <cfRule type="cellIs" dxfId="420" priority="1" stopIfTrue="1" operator="equal">
      <formula>200</formula>
    </cfRule>
  </conditionalFormatting>
  <dataValidations count="1">
    <dataValidation type="list" allowBlank="1" showInputMessage="1" showErrorMessage="1" sqref="B23 B25" xr:uid="{66AFD119-A60F-484D-8792-1009707AE09D}">
      <formula1>"Chuck Miller,Charles Miller,Jay Boyd,Stanely Canter,David Jennings,Tom Tignor,Matthew Tignor,Cody Dockery,Chuck Morrell,Doc Gilliam,Bill Cordle,Josh Kite,Jeff Kite,Michael Rorer,John Vinblad,Dale Cauthen,Ken Mix,Judy Gallion,Gary Gallion,Steve Pennington"</formula1>
    </dataValidation>
  </dataValidations>
  <hyperlinks>
    <hyperlink ref="Q1" location="'National Rankings'!A1" display="Back to Ranking" xr:uid="{53197C6B-CEF3-4575-BF08-820FDD25779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CC9478-4FF8-48D3-A52B-DFFF5B58F6E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897C6-93DC-4931-BE05-7CED53AFFEBC}">
  <sheetPr codeName="Sheet20"/>
  <dimension ref="A1:Q4"/>
  <sheetViews>
    <sheetView workbookViewId="0">
      <selection activeCell="B2" sqref="B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60</v>
      </c>
      <c r="B2" s="15" t="s">
        <v>114</v>
      </c>
      <c r="C2" s="16">
        <v>44679</v>
      </c>
      <c r="D2" s="17" t="s">
        <v>111</v>
      </c>
      <c r="E2" s="18">
        <v>167</v>
      </c>
      <c r="F2" s="18">
        <v>179</v>
      </c>
      <c r="G2" s="18">
        <v>176</v>
      </c>
      <c r="H2" s="18"/>
      <c r="I2" s="18"/>
      <c r="J2" s="18"/>
      <c r="K2" s="19">
        <v>3</v>
      </c>
      <c r="L2" s="19">
        <v>522</v>
      </c>
      <c r="M2" s="20">
        <v>174</v>
      </c>
      <c r="N2" s="21">
        <v>4</v>
      </c>
      <c r="O2" s="22">
        <v>178</v>
      </c>
    </row>
    <row r="4" spans="1:17" x14ac:dyDescent="0.3">
      <c r="K4" s="8">
        <f>SUM(K2:K3)</f>
        <v>3</v>
      </c>
      <c r="L4" s="8">
        <f>SUM(L2:L3)</f>
        <v>522</v>
      </c>
      <c r="M4" s="7">
        <f>SUM(L4/K4)</f>
        <v>174</v>
      </c>
      <c r="N4" s="8">
        <f>SUM(N2:N3)</f>
        <v>4</v>
      </c>
      <c r="O4" s="12">
        <f>SUM(M4+N4)</f>
        <v>178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9"/>
    <protectedRange algorithmName="SHA-512" hashValue="ON39YdpmFHfN9f47KpiRvqrKx0V9+erV1CNkpWzYhW/Qyc6aT8rEyCrvauWSYGZK2ia3o7vd3akF07acHAFpOA==" saltValue="yVW9XmDwTqEnmpSGai0KYg==" spinCount="100000" sqref="D2" name="Range1_1_58"/>
  </protectedRanges>
  <conditionalFormatting sqref="I2">
    <cfRule type="top10" dxfId="419" priority="6" rank="1"/>
  </conditionalFormatting>
  <conditionalFormatting sqref="H2">
    <cfRule type="top10" dxfId="418" priority="2" rank="1"/>
  </conditionalFormatting>
  <conditionalFormatting sqref="J2">
    <cfRule type="top10" dxfId="417" priority="3" rank="1"/>
  </conditionalFormatting>
  <conditionalFormatting sqref="G2">
    <cfRule type="top10" dxfId="416" priority="5" rank="1"/>
  </conditionalFormatting>
  <conditionalFormatting sqref="F2">
    <cfRule type="top10" dxfId="415" priority="4" rank="1"/>
  </conditionalFormatting>
  <conditionalFormatting sqref="E2">
    <cfRule type="top10" dxfId="414" priority="1" rank="1"/>
  </conditionalFormatting>
  <hyperlinks>
    <hyperlink ref="Q1" location="'National Rankings'!A1" display="Back to Ranking" xr:uid="{ED2BE4A7-39AE-4274-A55E-B1791834EAD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78D729E-B2CC-4AC3-B911-CC90CD272A6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B234E-C55C-43DD-8D5C-A86F1E0744DC}">
  <sheetPr codeName="Sheet106"/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60</v>
      </c>
      <c r="B2" s="15" t="s">
        <v>82</v>
      </c>
      <c r="C2" s="16">
        <v>44661</v>
      </c>
      <c r="D2" s="17" t="s">
        <v>69</v>
      </c>
      <c r="E2" s="18">
        <v>187</v>
      </c>
      <c r="F2" s="18">
        <v>183</v>
      </c>
      <c r="G2" s="18">
        <v>178</v>
      </c>
      <c r="H2" s="18">
        <v>176</v>
      </c>
      <c r="I2" s="18"/>
      <c r="J2" s="18"/>
      <c r="K2" s="19">
        <v>4</v>
      </c>
      <c r="L2" s="19">
        <v>724</v>
      </c>
      <c r="M2" s="20">
        <v>181</v>
      </c>
      <c r="N2" s="21">
        <v>4</v>
      </c>
      <c r="O2" s="22">
        <v>185</v>
      </c>
    </row>
    <row r="4" spans="1:17" x14ac:dyDescent="0.3">
      <c r="K4" s="8">
        <f>SUM(K2:K3)</f>
        <v>4</v>
      </c>
      <c r="L4" s="8">
        <f>SUM(L2:L3)</f>
        <v>724</v>
      </c>
      <c r="M4" s="7">
        <f>SUM(L4/K4)</f>
        <v>181</v>
      </c>
      <c r="N4" s="8">
        <f>SUM(N2:N3)</f>
        <v>4</v>
      </c>
      <c r="O4" s="12">
        <f>SUM(M4+N4)</f>
        <v>185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21"/>
    <protectedRange algorithmName="SHA-512" hashValue="ON39YdpmFHfN9f47KpiRvqrKx0V9+erV1CNkpWzYhW/Qyc6aT8rEyCrvauWSYGZK2ia3o7vd3akF07acHAFpOA==" saltValue="yVW9XmDwTqEnmpSGai0KYg==" spinCount="100000" sqref="D2" name="Range1_1_20"/>
  </protectedRanges>
  <conditionalFormatting sqref="J2">
    <cfRule type="top10" dxfId="413" priority="1" rank="1"/>
  </conditionalFormatting>
  <conditionalFormatting sqref="I2">
    <cfRule type="top10" dxfId="412" priority="2" rank="1"/>
  </conditionalFormatting>
  <conditionalFormatting sqref="H2">
    <cfRule type="top10" dxfId="411" priority="3" rank="1"/>
  </conditionalFormatting>
  <conditionalFormatting sqref="G2">
    <cfRule type="top10" dxfId="410" priority="4" rank="1"/>
  </conditionalFormatting>
  <conditionalFormatting sqref="F2">
    <cfRule type="top10" dxfId="409" priority="5" rank="1"/>
  </conditionalFormatting>
  <conditionalFormatting sqref="E2">
    <cfRule type="top10" dxfId="408" priority="6" rank="1"/>
  </conditionalFormatting>
  <hyperlinks>
    <hyperlink ref="Q1" location="'National Rankings'!A1" display="Back to Ranking" xr:uid="{6AA0502F-A123-4661-8A1C-03A0BC4E302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D59E2D-A4FE-4BC8-8418-13D94DF5634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B84A7-B19D-4FF0-A720-68792A31932C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60</v>
      </c>
      <c r="B2" s="15" t="s">
        <v>132</v>
      </c>
      <c r="C2" s="16">
        <v>44751</v>
      </c>
      <c r="D2" s="17" t="s">
        <v>40</v>
      </c>
      <c r="E2" s="18">
        <v>162</v>
      </c>
      <c r="F2" s="18">
        <v>166</v>
      </c>
      <c r="G2" s="18">
        <v>165</v>
      </c>
      <c r="H2" s="18">
        <v>152</v>
      </c>
      <c r="I2" s="18"/>
      <c r="J2" s="18"/>
      <c r="K2" s="19">
        <v>4</v>
      </c>
      <c r="L2" s="19">
        <v>645</v>
      </c>
      <c r="M2" s="20">
        <v>161.25</v>
      </c>
      <c r="N2" s="21">
        <v>4</v>
      </c>
      <c r="O2" s="22">
        <v>165.25</v>
      </c>
    </row>
    <row r="4" spans="1:17" x14ac:dyDescent="0.3">
      <c r="K4" s="8">
        <f>SUM(K2:K3)</f>
        <v>4</v>
      </c>
      <c r="L4" s="8">
        <f>SUM(L2:L3)</f>
        <v>645</v>
      </c>
      <c r="M4" s="7">
        <f>SUM(L4/K4)</f>
        <v>161.25</v>
      </c>
      <c r="N4" s="8">
        <f>SUM(N2:N3)</f>
        <v>4</v>
      </c>
      <c r="O4" s="12">
        <f>SUM(M4+N4)</f>
        <v>165.25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13"/>
    <protectedRange sqref="D2" name="Range1_1_15"/>
  </protectedRanges>
  <conditionalFormatting sqref="E2">
    <cfRule type="top10" dxfId="407" priority="6" rank="1"/>
  </conditionalFormatting>
  <conditionalFormatting sqref="F2">
    <cfRule type="top10" dxfId="406" priority="5" rank="1"/>
  </conditionalFormatting>
  <conditionalFormatting sqref="G2">
    <cfRule type="top10" dxfId="405" priority="4" rank="1"/>
  </conditionalFormatting>
  <conditionalFormatting sqref="H2">
    <cfRule type="top10" dxfId="404" priority="3" rank="1"/>
  </conditionalFormatting>
  <conditionalFormatting sqref="I2">
    <cfRule type="top10" dxfId="403" priority="2" rank="1"/>
  </conditionalFormatting>
  <conditionalFormatting sqref="J2">
    <cfRule type="top10" dxfId="402" priority="1" rank="1"/>
  </conditionalFormatting>
  <hyperlinks>
    <hyperlink ref="Q1" location="'National Rankings'!A1" display="Back to Ranking" xr:uid="{E449F2B6-261C-45D0-A888-648DA95B110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39801E-CA54-41F6-AD68-D7B15D0C05B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596B6-0CE3-4491-B256-3A5529AC1C84}">
  <sheetPr codeName="Sheet107"/>
  <dimension ref="A1:Q8"/>
  <sheetViews>
    <sheetView workbookViewId="0">
      <selection activeCell="A6" sqref="A6:O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77</v>
      </c>
      <c r="C2" s="16">
        <v>44660</v>
      </c>
      <c r="D2" s="17" t="s">
        <v>32</v>
      </c>
      <c r="E2" s="18">
        <v>182</v>
      </c>
      <c r="F2" s="18">
        <v>181</v>
      </c>
      <c r="G2" s="18">
        <v>177</v>
      </c>
      <c r="H2" s="18">
        <v>182</v>
      </c>
      <c r="I2" s="18"/>
      <c r="J2" s="18"/>
      <c r="K2" s="19">
        <v>4</v>
      </c>
      <c r="L2" s="19">
        <v>722</v>
      </c>
      <c r="M2" s="20">
        <v>180.5</v>
      </c>
      <c r="N2" s="21">
        <v>2</v>
      </c>
      <c r="O2" s="22">
        <v>182.5</v>
      </c>
    </row>
    <row r="3" spans="1:17" x14ac:dyDescent="0.3">
      <c r="A3" s="14" t="s">
        <v>60</v>
      </c>
      <c r="B3" s="15" t="s">
        <v>77</v>
      </c>
      <c r="C3" s="16">
        <v>44695</v>
      </c>
      <c r="D3" s="17" t="s">
        <v>32</v>
      </c>
      <c r="E3" s="18">
        <v>188</v>
      </c>
      <c r="F3" s="18">
        <v>187.001</v>
      </c>
      <c r="G3" s="18">
        <v>179</v>
      </c>
      <c r="H3" s="18">
        <v>191</v>
      </c>
      <c r="I3" s="18"/>
      <c r="J3" s="18"/>
      <c r="K3" s="19">
        <v>4</v>
      </c>
      <c r="L3" s="19">
        <v>745.00099999999998</v>
      </c>
      <c r="M3" s="20">
        <v>186.25024999999999</v>
      </c>
      <c r="N3" s="21">
        <v>2</v>
      </c>
      <c r="O3" s="22">
        <v>188.25024999999999</v>
      </c>
    </row>
    <row r="4" spans="1:17" x14ac:dyDescent="0.3">
      <c r="A4" s="48" t="s">
        <v>20</v>
      </c>
      <c r="B4" s="49" t="s">
        <v>77</v>
      </c>
      <c r="C4" s="50">
        <v>44709</v>
      </c>
      <c r="D4" s="51" t="s">
        <v>32</v>
      </c>
      <c r="E4" s="52">
        <v>168</v>
      </c>
      <c r="F4" s="52">
        <v>167</v>
      </c>
      <c r="G4" s="52">
        <v>175</v>
      </c>
      <c r="H4" s="52">
        <v>185</v>
      </c>
      <c r="I4" s="52"/>
      <c r="J4" s="52"/>
      <c r="K4" s="53">
        <v>4</v>
      </c>
      <c r="L4" s="53">
        <v>695</v>
      </c>
      <c r="M4" s="54">
        <v>173.75</v>
      </c>
      <c r="N4" s="55">
        <v>2</v>
      </c>
      <c r="O4" s="56">
        <v>175.75</v>
      </c>
    </row>
    <row r="5" spans="1:17" x14ac:dyDescent="0.3">
      <c r="A5" s="14" t="s">
        <v>60</v>
      </c>
      <c r="B5" s="15" t="s">
        <v>77</v>
      </c>
      <c r="C5" s="16">
        <v>44772</v>
      </c>
      <c r="D5" s="17" t="s">
        <v>32</v>
      </c>
      <c r="E5" s="18">
        <v>183</v>
      </c>
      <c r="F5" s="18">
        <v>189</v>
      </c>
      <c r="G5" s="18">
        <v>181</v>
      </c>
      <c r="H5" s="18">
        <v>185</v>
      </c>
      <c r="I5" s="18">
        <v>178</v>
      </c>
      <c r="J5" s="18">
        <v>180</v>
      </c>
      <c r="K5" s="19">
        <v>6</v>
      </c>
      <c r="L5" s="19">
        <v>1096</v>
      </c>
      <c r="M5" s="20">
        <v>182.66666666666666</v>
      </c>
      <c r="N5" s="21">
        <v>4</v>
      </c>
      <c r="O5" s="22">
        <v>186.66666666666666</v>
      </c>
    </row>
    <row r="6" spans="1:17" x14ac:dyDescent="0.3">
      <c r="A6" s="14" t="s">
        <v>20</v>
      </c>
      <c r="B6" s="15" t="s">
        <v>77</v>
      </c>
      <c r="C6" s="16">
        <v>44786</v>
      </c>
      <c r="D6" s="17" t="s">
        <v>32</v>
      </c>
      <c r="E6" s="18">
        <v>187</v>
      </c>
      <c r="F6" s="18">
        <v>185</v>
      </c>
      <c r="G6" s="18">
        <v>180</v>
      </c>
      <c r="H6" s="18">
        <v>192</v>
      </c>
      <c r="I6" s="18"/>
      <c r="J6" s="18"/>
      <c r="K6" s="19">
        <v>4</v>
      </c>
      <c r="L6" s="19">
        <v>744</v>
      </c>
      <c r="M6" s="20">
        <v>186</v>
      </c>
      <c r="N6" s="21">
        <v>2</v>
      </c>
      <c r="O6" s="22">
        <v>188</v>
      </c>
    </row>
    <row r="8" spans="1:17" x14ac:dyDescent="0.3">
      <c r="K8" s="8">
        <f>SUM(K2:K7)</f>
        <v>22</v>
      </c>
      <c r="L8" s="8">
        <f>SUM(L2:L7)</f>
        <v>4002.0010000000002</v>
      </c>
      <c r="M8" s="7">
        <f>SUM(L8/K8)</f>
        <v>181.90913636363638</v>
      </c>
      <c r="N8" s="8">
        <f>SUM(N2:N7)</f>
        <v>12</v>
      </c>
      <c r="O8" s="12">
        <f>SUM(M8+N8)</f>
        <v>193.90913636363638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21_1"/>
    <protectedRange algorithmName="SHA-512" hashValue="ON39YdpmFHfN9f47KpiRvqrKx0V9+erV1CNkpWzYhW/Qyc6aT8rEyCrvauWSYGZK2ia3o7vd3akF07acHAFpOA==" saltValue="yVW9XmDwTqEnmpSGai0KYg==" spinCount="100000" sqref="D2" name="Range1_1_20_1"/>
    <protectedRange algorithmName="SHA-512" hashValue="ON39YdpmFHfN9f47KpiRvqrKx0V9+erV1CNkpWzYhW/Qyc6aT8rEyCrvauWSYGZK2ia3o7vd3akF07acHAFpOA==" saltValue="yVW9XmDwTqEnmpSGai0KYg==" spinCount="100000" sqref="B3:C3 E3:J3" name="Range1_26"/>
    <protectedRange algorithmName="SHA-512" hashValue="ON39YdpmFHfN9f47KpiRvqrKx0V9+erV1CNkpWzYhW/Qyc6aT8rEyCrvauWSYGZK2ia3o7vd3akF07acHAFpOA==" saltValue="yVW9XmDwTqEnmpSGai0KYg==" spinCount="100000" sqref="D3" name="Range1_1_26"/>
    <protectedRange algorithmName="SHA-512" hashValue="ON39YdpmFHfN9f47KpiRvqrKx0V9+erV1CNkpWzYhW/Qyc6aT8rEyCrvauWSYGZK2ia3o7vd3akF07acHAFpOA==" saltValue="yVW9XmDwTqEnmpSGai0KYg==" spinCount="100000" sqref="B4:C4" name="Range1_1_2_12"/>
    <protectedRange algorithmName="SHA-512" hashValue="ON39YdpmFHfN9f47KpiRvqrKx0V9+erV1CNkpWzYhW/Qyc6aT8rEyCrvauWSYGZK2ia3o7vd3akF07acHAFpOA==" saltValue="yVW9XmDwTqEnmpSGai0KYg==" spinCount="100000" sqref="D4" name="Range1_1_1_2_8"/>
    <protectedRange algorithmName="SHA-512" hashValue="ON39YdpmFHfN9f47KpiRvqrKx0V9+erV1CNkpWzYhW/Qyc6aT8rEyCrvauWSYGZK2ia3o7vd3akF07acHAFpOA==" saltValue="yVW9XmDwTqEnmpSGai0KYg==" spinCount="100000" sqref="E4:J4" name="Range1_4_11"/>
    <protectedRange algorithmName="SHA-512" hashValue="ON39YdpmFHfN9f47KpiRvqrKx0V9+erV1CNkpWzYhW/Qyc6aT8rEyCrvauWSYGZK2ia3o7vd3akF07acHAFpOA==" saltValue="yVW9XmDwTqEnmpSGai0KYg==" spinCount="100000" sqref="E5:J5 B5:C5" name="Range1_16"/>
    <protectedRange algorithmName="SHA-512" hashValue="ON39YdpmFHfN9f47KpiRvqrKx0V9+erV1CNkpWzYhW/Qyc6aT8rEyCrvauWSYGZK2ia3o7vd3akF07acHAFpOA==" saltValue="yVW9XmDwTqEnmpSGai0KYg==" spinCount="100000" sqref="D5" name="Range1_1_15"/>
    <protectedRange algorithmName="SHA-512" hashValue="ON39YdpmFHfN9f47KpiRvqrKx0V9+erV1CNkpWzYhW/Qyc6aT8rEyCrvauWSYGZK2ia3o7vd3akF07acHAFpOA==" saltValue="yVW9XmDwTqEnmpSGai0KYg==" spinCount="100000" sqref="B6:C6 E6:J6" name="Range1_34"/>
    <protectedRange algorithmName="SHA-512" hashValue="ON39YdpmFHfN9f47KpiRvqrKx0V9+erV1CNkpWzYhW/Qyc6aT8rEyCrvauWSYGZK2ia3o7vd3akF07acHAFpOA==" saltValue="yVW9XmDwTqEnmpSGai0KYg==" spinCount="100000" sqref="D6" name="Range1_1_24"/>
  </protectedRanges>
  <conditionalFormatting sqref="J2">
    <cfRule type="top10" dxfId="401" priority="28" rank="1"/>
  </conditionalFormatting>
  <conditionalFormatting sqref="I2">
    <cfRule type="top10" dxfId="400" priority="29" rank="1"/>
  </conditionalFormatting>
  <conditionalFormatting sqref="H2">
    <cfRule type="top10" dxfId="399" priority="30" rank="1"/>
  </conditionalFormatting>
  <conditionalFormatting sqref="G2">
    <cfRule type="top10" dxfId="398" priority="31" rank="1"/>
  </conditionalFormatting>
  <conditionalFormatting sqref="F2">
    <cfRule type="top10" dxfId="397" priority="32" rank="1"/>
  </conditionalFormatting>
  <conditionalFormatting sqref="E2">
    <cfRule type="top10" dxfId="396" priority="33" rank="1"/>
  </conditionalFormatting>
  <conditionalFormatting sqref="E3:J3">
    <cfRule type="cellIs" dxfId="395" priority="27" operator="equal">
      <formula>200</formula>
    </cfRule>
  </conditionalFormatting>
  <conditionalFormatting sqref="F3">
    <cfRule type="top10" dxfId="394" priority="21" rank="1"/>
  </conditionalFormatting>
  <conditionalFormatting sqref="G3">
    <cfRule type="top10" dxfId="393" priority="22" rank="1"/>
  </conditionalFormatting>
  <conditionalFormatting sqref="H3">
    <cfRule type="top10" dxfId="392" priority="23" rank="1"/>
  </conditionalFormatting>
  <conditionalFormatting sqref="I3">
    <cfRule type="top10" dxfId="391" priority="24" rank="1"/>
  </conditionalFormatting>
  <conditionalFormatting sqref="J3">
    <cfRule type="top10" dxfId="390" priority="25" rank="1"/>
  </conditionalFormatting>
  <conditionalFormatting sqref="E3">
    <cfRule type="top10" dxfId="389" priority="26" rank="1"/>
  </conditionalFormatting>
  <conditionalFormatting sqref="E4">
    <cfRule type="top10" dxfId="388" priority="20" rank="1"/>
  </conditionalFormatting>
  <conditionalFormatting sqref="F4">
    <cfRule type="top10" dxfId="387" priority="19" rank="1"/>
  </conditionalFormatting>
  <conditionalFormatting sqref="G4">
    <cfRule type="top10" dxfId="386" priority="18" rank="1"/>
  </conditionalFormatting>
  <conditionalFormatting sqref="H4">
    <cfRule type="top10" dxfId="385" priority="17" rank="1"/>
  </conditionalFormatting>
  <conditionalFormatting sqref="I4">
    <cfRule type="top10" dxfId="384" priority="16" rank="1"/>
  </conditionalFormatting>
  <conditionalFormatting sqref="J4">
    <cfRule type="top10" dxfId="383" priority="15" rank="1"/>
  </conditionalFormatting>
  <conditionalFormatting sqref="F5">
    <cfRule type="top10" dxfId="382" priority="9" rank="1"/>
  </conditionalFormatting>
  <conditionalFormatting sqref="G5">
    <cfRule type="top10" dxfId="381" priority="10" rank="1"/>
  </conditionalFormatting>
  <conditionalFormatting sqref="H5">
    <cfRule type="top10" dxfId="380" priority="11" rank="1"/>
  </conditionalFormatting>
  <conditionalFormatting sqref="I5">
    <cfRule type="top10" dxfId="379" priority="12" rank="1"/>
  </conditionalFormatting>
  <conditionalFormatting sqref="J5">
    <cfRule type="top10" dxfId="378" priority="13" rank="1"/>
  </conditionalFormatting>
  <conditionalFormatting sqref="E5">
    <cfRule type="top10" dxfId="377" priority="14" rank="1"/>
  </conditionalFormatting>
  <conditionalFormatting sqref="E5:J5">
    <cfRule type="cellIs" dxfId="376" priority="8" operator="equal">
      <formula>200</formula>
    </cfRule>
  </conditionalFormatting>
  <conditionalFormatting sqref="I6">
    <cfRule type="top10" dxfId="375" priority="2" rank="1"/>
  </conditionalFormatting>
  <conditionalFormatting sqref="H6">
    <cfRule type="top10" dxfId="374" priority="3" rank="1"/>
  </conditionalFormatting>
  <conditionalFormatting sqref="G6">
    <cfRule type="top10" dxfId="373" priority="4" rank="1"/>
  </conditionalFormatting>
  <conditionalFormatting sqref="F6">
    <cfRule type="top10" dxfId="372" priority="5" rank="1"/>
  </conditionalFormatting>
  <conditionalFormatting sqref="E6">
    <cfRule type="top10" dxfId="371" priority="6" rank="1"/>
  </conditionalFormatting>
  <conditionalFormatting sqref="J6">
    <cfRule type="top10" dxfId="370" priority="7" rank="1"/>
  </conditionalFormatting>
  <conditionalFormatting sqref="E6:J6">
    <cfRule type="cellIs" dxfId="369" priority="1" operator="equal">
      <formula>200</formula>
    </cfRule>
  </conditionalFormatting>
  <hyperlinks>
    <hyperlink ref="Q1" location="'National Rankings'!A1" display="Back to Ranking" xr:uid="{039B147F-0C8F-4403-BA08-8C659D877A8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515196-D2F7-4B8E-B717-A942A540C43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F1BA1-4594-43A6-8C0B-4951D229CC72}">
  <sheetPr codeName="Sheet21"/>
  <dimension ref="A1:Q18"/>
  <sheetViews>
    <sheetView workbookViewId="0">
      <selection activeCell="A15" sqref="A15:O1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115</v>
      </c>
      <c r="C2" s="16">
        <v>44712</v>
      </c>
      <c r="D2" s="17" t="s">
        <v>116</v>
      </c>
      <c r="E2" s="18">
        <v>195</v>
      </c>
      <c r="F2" s="18">
        <v>197</v>
      </c>
      <c r="G2" s="18">
        <v>192</v>
      </c>
      <c r="H2" s="18"/>
      <c r="I2" s="18"/>
      <c r="J2" s="18"/>
      <c r="K2" s="19">
        <v>3</v>
      </c>
      <c r="L2" s="19">
        <v>584</v>
      </c>
      <c r="M2" s="20">
        <v>194.66666666666666</v>
      </c>
      <c r="N2" s="21">
        <v>5</v>
      </c>
      <c r="O2" s="22">
        <v>199.66666666666666</v>
      </c>
    </row>
    <row r="3" spans="1:17" x14ac:dyDescent="0.3">
      <c r="A3" s="14" t="s">
        <v>20</v>
      </c>
      <c r="B3" s="15" t="s">
        <v>115</v>
      </c>
      <c r="C3" s="16">
        <v>44712</v>
      </c>
      <c r="D3" s="17" t="s">
        <v>116</v>
      </c>
      <c r="E3" s="18">
        <v>191</v>
      </c>
      <c r="F3" s="18">
        <v>190</v>
      </c>
      <c r="G3" s="18">
        <v>190</v>
      </c>
      <c r="H3" s="18"/>
      <c r="I3" s="18"/>
      <c r="J3" s="18"/>
      <c r="K3" s="19">
        <v>3</v>
      </c>
      <c r="L3" s="19">
        <v>571</v>
      </c>
      <c r="M3" s="20">
        <v>190.33333333333334</v>
      </c>
      <c r="N3" s="21">
        <v>5</v>
      </c>
      <c r="O3" s="22">
        <v>195.33333333333334</v>
      </c>
    </row>
    <row r="4" spans="1:17" x14ac:dyDescent="0.3">
      <c r="A4" s="14" t="s">
        <v>20</v>
      </c>
      <c r="B4" s="67" t="s">
        <v>115</v>
      </c>
      <c r="C4" s="68">
        <v>44726</v>
      </c>
      <c r="D4" s="67" t="s">
        <v>117</v>
      </c>
      <c r="E4" s="67">
        <v>193</v>
      </c>
      <c r="F4" s="69">
        <v>196</v>
      </c>
      <c r="G4" s="69">
        <v>197</v>
      </c>
      <c r="H4" s="67"/>
      <c r="I4" s="67"/>
      <c r="J4" s="67"/>
      <c r="K4" s="67">
        <v>3</v>
      </c>
      <c r="L4" s="67">
        <v>586</v>
      </c>
      <c r="M4" s="70">
        <f>SUM(L4/K4)</f>
        <v>195.33333333333334</v>
      </c>
      <c r="N4" s="67">
        <v>9</v>
      </c>
      <c r="O4" s="70">
        <f>SUM(M4+N4)</f>
        <v>204.33333333333334</v>
      </c>
    </row>
    <row r="5" spans="1:17" x14ac:dyDescent="0.3">
      <c r="A5" s="24" t="s">
        <v>60</v>
      </c>
      <c r="B5" s="25" t="s">
        <v>115</v>
      </c>
      <c r="C5" s="26">
        <v>44740</v>
      </c>
      <c r="D5" s="27" t="s">
        <v>117</v>
      </c>
      <c r="E5" s="28">
        <v>192</v>
      </c>
      <c r="F5" s="28">
        <v>192</v>
      </c>
      <c r="G5" s="28">
        <v>194</v>
      </c>
      <c r="H5" s="28"/>
      <c r="I5" s="28"/>
      <c r="J5" s="28"/>
      <c r="K5" s="29">
        <v>3</v>
      </c>
      <c r="L5" s="29">
        <v>578</v>
      </c>
      <c r="M5" s="30">
        <v>192.66666666666666</v>
      </c>
      <c r="N5" s="31">
        <v>4</v>
      </c>
      <c r="O5" s="32">
        <v>196.66666666666666</v>
      </c>
    </row>
    <row r="6" spans="1:17" x14ac:dyDescent="0.3">
      <c r="A6" s="14" t="s">
        <v>60</v>
      </c>
      <c r="B6" s="15" t="s">
        <v>115</v>
      </c>
      <c r="C6" s="16">
        <v>44733</v>
      </c>
      <c r="D6" s="17" t="s">
        <v>117</v>
      </c>
      <c r="E6" s="18">
        <v>190</v>
      </c>
      <c r="F6" s="18">
        <v>192</v>
      </c>
      <c r="G6" s="18">
        <v>195</v>
      </c>
      <c r="H6" s="18"/>
      <c r="I6" s="18"/>
      <c r="J6" s="18"/>
      <c r="K6" s="19">
        <v>3</v>
      </c>
      <c r="L6" s="19">
        <v>577</v>
      </c>
      <c r="M6" s="20">
        <v>192.33333333333334</v>
      </c>
      <c r="N6" s="21">
        <v>11</v>
      </c>
      <c r="O6" s="22">
        <v>203.33333333333334</v>
      </c>
    </row>
    <row r="7" spans="1:17" x14ac:dyDescent="0.3">
      <c r="A7" s="14" t="s">
        <v>60</v>
      </c>
      <c r="B7" s="15" t="s">
        <v>115</v>
      </c>
      <c r="C7" s="16">
        <v>44763</v>
      </c>
      <c r="D7" s="17" t="s">
        <v>117</v>
      </c>
      <c r="E7" s="18">
        <v>193</v>
      </c>
      <c r="F7" s="18">
        <v>193</v>
      </c>
      <c r="G7" s="18">
        <v>194</v>
      </c>
      <c r="H7" s="18">
        <v>189</v>
      </c>
      <c r="I7" s="18">
        <v>192</v>
      </c>
      <c r="J7" s="18">
        <v>194</v>
      </c>
      <c r="K7" s="19">
        <v>6</v>
      </c>
      <c r="L7" s="19">
        <v>1155</v>
      </c>
      <c r="M7" s="20">
        <v>192.5</v>
      </c>
      <c r="N7" s="21">
        <v>10</v>
      </c>
      <c r="O7" s="22">
        <v>202.5</v>
      </c>
    </row>
    <row r="8" spans="1:17" x14ac:dyDescent="0.3">
      <c r="A8" s="14" t="s">
        <v>60</v>
      </c>
      <c r="B8" s="15" t="s">
        <v>115</v>
      </c>
      <c r="C8" s="16">
        <v>44768</v>
      </c>
      <c r="D8" s="17" t="s">
        <v>117</v>
      </c>
      <c r="E8" s="18">
        <v>194</v>
      </c>
      <c r="F8" s="18">
        <v>194</v>
      </c>
      <c r="G8" s="18">
        <v>195</v>
      </c>
      <c r="H8" s="18"/>
      <c r="I8" s="18"/>
      <c r="J8" s="18"/>
      <c r="K8" s="19">
        <v>3</v>
      </c>
      <c r="L8" s="19">
        <v>583</v>
      </c>
      <c r="M8" s="20">
        <v>194.33333333333334</v>
      </c>
      <c r="N8" s="21">
        <v>11</v>
      </c>
      <c r="O8" s="22">
        <v>205.33333333333334</v>
      </c>
    </row>
    <row r="9" spans="1:17" x14ac:dyDescent="0.3">
      <c r="A9" s="14" t="s">
        <v>60</v>
      </c>
      <c r="B9" s="15" t="s">
        <v>115</v>
      </c>
      <c r="C9" s="16">
        <v>44775</v>
      </c>
      <c r="D9" s="17" t="s">
        <v>117</v>
      </c>
      <c r="E9" s="18">
        <v>196</v>
      </c>
      <c r="F9" s="18">
        <v>193</v>
      </c>
      <c r="G9" s="18">
        <v>194</v>
      </c>
      <c r="H9" s="18"/>
      <c r="I9" s="18"/>
      <c r="J9" s="18"/>
      <c r="K9" s="19">
        <v>3</v>
      </c>
      <c r="L9" s="19">
        <v>583</v>
      </c>
      <c r="M9" s="20">
        <v>194.33333333333334</v>
      </c>
      <c r="N9" s="21">
        <v>5</v>
      </c>
      <c r="O9" s="22">
        <v>199.33333333333334</v>
      </c>
    </row>
    <row r="10" spans="1:17" x14ac:dyDescent="0.3">
      <c r="A10" s="14" t="s">
        <v>60</v>
      </c>
      <c r="B10" s="15" t="s">
        <v>115</v>
      </c>
      <c r="C10" s="16">
        <v>44789</v>
      </c>
      <c r="D10" s="17" t="s">
        <v>146</v>
      </c>
      <c r="E10" s="18">
        <v>193</v>
      </c>
      <c r="F10" s="18">
        <v>196</v>
      </c>
      <c r="G10" s="18">
        <v>194</v>
      </c>
      <c r="H10" s="18"/>
      <c r="I10" s="18"/>
      <c r="J10" s="18"/>
      <c r="K10" s="19">
        <v>3</v>
      </c>
      <c r="L10" s="19">
        <v>583</v>
      </c>
      <c r="M10" s="20">
        <v>194.33333333333334</v>
      </c>
      <c r="N10" s="21">
        <v>11</v>
      </c>
      <c r="O10" s="22">
        <v>205.33333333333334</v>
      </c>
    </row>
    <row r="11" spans="1:17" x14ac:dyDescent="0.3">
      <c r="A11" s="14" t="s">
        <v>60</v>
      </c>
      <c r="B11" s="97" t="s">
        <v>115</v>
      </c>
      <c r="C11" s="16">
        <v>44793</v>
      </c>
      <c r="D11" s="17" t="s">
        <v>67</v>
      </c>
      <c r="E11" s="18">
        <v>193</v>
      </c>
      <c r="F11" s="18">
        <v>190</v>
      </c>
      <c r="G11" s="18">
        <v>183</v>
      </c>
      <c r="H11" s="18">
        <v>188</v>
      </c>
      <c r="I11" s="18">
        <v>193</v>
      </c>
      <c r="J11" s="18">
        <v>189</v>
      </c>
      <c r="K11" s="19">
        <v>6</v>
      </c>
      <c r="L11" s="19">
        <v>1136</v>
      </c>
      <c r="M11" s="20">
        <v>189.33333333333334</v>
      </c>
      <c r="N11" s="21">
        <v>4</v>
      </c>
      <c r="O11" s="22">
        <v>193.33333333333334</v>
      </c>
    </row>
    <row r="12" spans="1:17" x14ac:dyDescent="0.3">
      <c r="A12" s="14" t="s">
        <v>20</v>
      </c>
      <c r="B12" s="15" t="s">
        <v>115</v>
      </c>
      <c r="C12" s="16">
        <v>44807</v>
      </c>
      <c r="D12" s="17" t="s">
        <v>156</v>
      </c>
      <c r="E12" s="18">
        <v>197</v>
      </c>
      <c r="F12" s="18">
        <v>193</v>
      </c>
      <c r="G12" s="18">
        <v>187</v>
      </c>
      <c r="H12" s="18">
        <v>192</v>
      </c>
      <c r="I12" s="18">
        <v>190</v>
      </c>
      <c r="J12" s="18">
        <v>193</v>
      </c>
      <c r="K12" s="19">
        <v>6</v>
      </c>
      <c r="L12" s="19">
        <v>1152</v>
      </c>
      <c r="M12" s="20">
        <v>192</v>
      </c>
      <c r="N12" s="21">
        <v>4</v>
      </c>
      <c r="O12" s="22">
        <v>196</v>
      </c>
    </row>
    <row r="13" spans="1:17" x14ac:dyDescent="0.3">
      <c r="A13" s="14" t="s">
        <v>60</v>
      </c>
      <c r="B13" s="15" t="s">
        <v>115</v>
      </c>
      <c r="C13" s="16">
        <v>44796</v>
      </c>
      <c r="D13" s="17" t="s">
        <v>158</v>
      </c>
      <c r="E13" s="18">
        <v>197</v>
      </c>
      <c r="F13" s="18">
        <v>193</v>
      </c>
      <c r="G13" s="18">
        <v>195</v>
      </c>
      <c r="H13" s="18"/>
      <c r="I13" s="18"/>
      <c r="J13" s="18"/>
      <c r="K13" s="19">
        <v>3</v>
      </c>
      <c r="L13" s="19">
        <v>585</v>
      </c>
      <c r="M13" s="20">
        <v>195</v>
      </c>
      <c r="N13" s="21">
        <v>11</v>
      </c>
      <c r="O13" s="22">
        <v>206</v>
      </c>
    </row>
    <row r="14" spans="1:17" x14ac:dyDescent="0.3">
      <c r="A14" s="14" t="s">
        <v>60</v>
      </c>
      <c r="B14" s="15" t="s">
        <v>115</v>
      </c>
      <c r="C14" s="16">
        <v>44803</v>
      </c>
      <c r="D14" s="17" t="s">
        <v>158</v>
      </c>
      <c r="E14" s="18">
        <v>195</v>
      </c>
      <c r="F14" s="18">
        <v>189</v>
      </c>
      <c r="G14" s="18">
        <v>194</v>
      </c>
      <c r="H14" s="18"/>
      <c r="I14" s="18"/>
      <c r="J14" s="18"/>
      <c r="K14" s="19">
        <v>3</v>
      </c>
      <c r="L14" s="19">
        <v>578</v>
      </c>
      <c r="M14" s="20">
        <v>192.66666666666666</v>
      </c>
      <c r="N14" s="21">
        <v>5</v>
      </c>
      <c r="O14" s="22">
        <v>197.66666666666666</v>
      </c>
    </row>
    <row r="15" spans="1:17" x14ac:dyDescent="0.3">
      <c r="A15" s="14" t="s">
        <v>60</v>
      </c>
      <c r="B15" s="15" t="s">
        <v>115</v>
      </c>
      <c r="C15" s="16">
        <v>44817</v>
      </c>
      <c r="D15" s="17" t="s">
        <v>162</v>
      </c>
      <c r="E15" s="18">
        <v>191</v>
      </c>
      <c r="F15" s="18">
        <v>189</v>
      </c>
      <c r="G15" s="18">
        <v>199</v>
      </c>
      <c r="H15" s="18"/>
      <c r="I15" s="18"/>
      <c r="J15" s="18"/>
      <c r="K15" s="19">
        <v>3</v>
      </c>
      <c r="L15" s="19">
        <v>579</v>
      </c>
      <c r="M15" s="20">
        <v>193</v>
      </c>
      <c r="N15" s="21">
        <v>6</v>
      </c>
      <c r="O15" s="22">
        <v>199</v>
      </c>
    </row>
    <row r="16" spans="1:17" x14ac:dyDescent="0.3">
      <c r="A16" s="14" t="s">
        <v>60</v>
      </c>
      <c r="B16" s="103" t="s">
        <v>115</v>
      </c>
      <c r="C16" s="104">
        <v>44814</v>
      </c>
      <c r="D16" s="102" t="s">
        <v>146</v>
      </c>
      <c r="E16" s="105">
        <v>195</v>
      </c>
      <c r="F16" s="105">
        <v>187</v>
      </c>
      <c r="G16" s="105">
        <v>188</v>
      </c>
      <c r="H16" s="105">
        <v>194</v>
      </c>
      <c r="I16" s="105">
        <v>187</v>
      </c>
      <c r="J16" s="105">
        <v>191</v>
      </c>
      <c r="K16" s="106">
        <f>COUNT(E16:J16)</f>
        <v>6</v>
      </c>
      <c r="L16" s="106">
        <f>SUM(E16:J16)</f>
        <v>1142</v>
      </c>
      <c r="M16" s="107">
        <f>IFERROR(L16/K16,0)</f>
        <v>190.33333333333334</v>
      </c>
      <c r="N16" s="105">
        <v>10</v>
      </c>
      <c r="O16" s="108">
        <f>SUM(M16+N16)</f>
        <v>200.33333333333334</v>
      </c>
    </row>
    <row r="18" spans="11:15" x14ac:dyDescent="0.3">
      <c r="K18" s="8">
        <f>SUM(K2:K17)</f>
        <v>57</v>
      </c>
      <c r="L18" s="8">
        <f>SUM(L2:L17)</f>
        <v>10972</v>
      </c>
      <c r="M18" s="7">
        <f>SUM(L18/K18)</f>
        <v>192.49122807017545</v>
      </c>
      <c r="N18" s="8">
        <f>SUM(N2:N17)</f>
        <v>111</v>
      </c>
      <c r="O18" s="12">
        <f>SUM(M18+N18)</f>
        <v>303.49122807017545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60"/>
    <protectedRange algorithmName="SHA-512" hashValue="ON39YdpmFHfN9f47KpiRvqrKx0V9+erV1CNkpWzYhW/Qyc6aT8rEyCrvauWSYGZK2ia3o7vd3akF07acHAFpOA==" saltValue="yVW9XmDwTqEnmpSGai0KYg==" spinCount="100000" sqref="D2" name="Range1_1_60"/>
    <protectedRange algorithmName="SHA-512" hashValue="ON39YdpmFHfN9f47KpiRvqrKx0V9+erV1CNkpWzYhW/Qyc6aT8rEyCrvauWSYGZK2ia3o7vd3akF07acHAFpOA==" saltValue="yVW9XmDwTqEnmpSGai0KYg==" spinCount="100000" sqref="E2:H2" name="Range1_3_25"/>
    <protectedRange algorithmName="SHA-512" hashValue="ON39YdpmFHfN9f47KpiRvqrKx0V9+erV1CNkpWzYhW/Qyc6aT8rEyCrvauWSYGZK2ia3o7vd3akF07acHAFpOA==" saltValue="yVW9XmDwTqEnmpSGai0KYg==" spinCount="100000" sqref="E3:J3 B3:C3" name="Range1_62"/>
    <protectedRange algorithmName="SHA-512" hashValue="ON39YdpmFHfN9f47KpiRvqrKx0V9+erV1CNkpWzYhW/Qyc6aT8rEyCrvauWSYGZK2ia3o7vd3akF07acHAFpOA==" saltValue="yVW9XmDwTqEnmpSGai0KYg==" spinCount="100000" sqref="D3" name="Range1_1_61"/>
    <protectedRange algorithmName="SHA-512" hashValue="ON39YdpmFHfN9f47KpiRvqrKx0V9+erV1CNkpWzYhW/Qyc6aT8rEyCrvauWSYGZK2ia3o7vd3akF07acHAFpOA==" saltValue="yVW9XmDwTqEnmpSGai0KYg==" spinCount="100000" sqref="B5:C5 E5:J5" name="Range1_5_1"/>
    <protectedRange algorithmName="SHA-512" hashValue="ON39YdpmFHfN9f47KpiRvqrKx0V9+erV1CNkpWzYhW/Qyc6aT8rEyCrvauWSYGZK2ia3o7vd3akF07acHAFpOA==" saltValue="yVW9XmDwTqEnmpSGai0KYg==" spinCount="100000" sqref="D5" name="Range1_1_3_1"/>
    <protectedRange algorithmName="SHA-512" hashValue="ON39YdpmFHfN9f47KpiRvqrKx0V9+erV1CNkpWzYhW/Qyc6aT8rEyCrvauWSYGZK2ia3o7vd3akF07acHAFpOA==" saltValue="yVW9XmDwTqEnmpSGai0KYg==" spinCount="100000" sqref="B6:C6 E6:J6" name="Range1_5"/>
    <protectedRange algorithmName="SHA-512" hashValue="ON39YdpmFHfN9f47KpiRvqrKx0V9+erV1CNkpWzYhW/Qyc6aT8rEyCrvauWSYGZK2ia3o7vd3akF07acHAFpOA==" saltValue="yVW9XmDwTqEnmpSGai0KYg==" spinCount="100000" sqref="D6" name="Range1_1_3"/>
    <protectedRange algorithmName="SHA-512" hashValue="ON39YdpmFHfN9f47KpiRvqrKx0V9+erV1CNkpWzYhW/Qyc6aT8rEyCrvauWSYGZK2ia3o7vd3akF07acHAFpOA==" saltValue="yVW9XmDwTqEnmpSGai0KYg==" spinCount="100000" sqref="B7:C7 I7:J7" name="Range1_19"/>
    <protectedRange algorithmName="SHA-512" hashValue="ON39YdpmFHfN9f47KpiRvqrKx0V9+erV1CNkpWzYhW/Qyc6aT8rEyCrvauWSYGZK2ia3o7vd3akF07acHAFpOA==" saltValue="yVW9XmDwTqEnmpSGai0KYg==" spinCount="100000" sqref="D7" name="Range1_1_16"/>
    <protectedRange algorithmName="SHA-512" hashValue="ON39YdpmFHfN9f47KpiRvqrKx0V9+erV1CNkpWzYhW/Qyc6aT8rEyCrvauWSYGZK2ia3o7vd3akF07acHAFpOA==" saltValue="yVW9XmDwTqEnmpSGai0KYg==" spinCount="100000" sqref="E7:H7" name="Range1_3_7"/>
    <protectedRange algorithmName="SHA-512" hashValue="ON39YdpmFHfN9f47KpiRvqrKx0V9+erV1CNkpWzYhW/Qyc6aT8rEyCrvauWSYGZK2ia3o7vd3akF07acHAFpOA==" saltValue="yVW9XmDwTqEnmpSGai0KYg==" spinCount="100000" sqref="B8:C9 I8:J9" name="Range1_28"/>
    <protectedRange algorithmName="SHA-512" hashValue="ON39YdpmFHfN9f47KpiRvqrKx0V9+erV1CNkpWzYhW/Qyc6aT8rEyCrvauWSYGZK2ia3o7vd3akF07acHAFpOA==" saltValue="yVW9XmDwTqEnmpSGai0KYg==" spinCount="100000" sqref="D8:D9" name="Range1_1_20"/>
    <protectedRange algorithmName="SHA-512" hashValue="ON39YdpmFHfN9f47KpiRvqrKx0V9+erV1CNkpWzYhW/Qyc6aT8rEyCrvauWSYGZK2ia3o7vd3akF07acHAFpOA==" saltValue="yVW9XmDwTqEnmpSGai0KYg==" spinCount="100000" sqref="E8:H9" name="Range1_3_8"/>
    <protectedRange algorithmName="SHA-512" hashValue="ON39YdpmFHfN9f47KpiRvqrKx0V9+erV1CNkpWzYhW/Qyc6aT8rEyCrvauWSYGZK2ia3o7vd3akF07acHAFpOA==" saltValue="yVW9XmDwTqEnmpSGai0KYg==" spinCount="100000" sqref="E10:J10 B10:C10" name="Range1_35"/>
    <protectedRange algorithmName="SHA-512" hashValue="ON39YdpmFHfN9f47KpiRvqrKx0V9+erV1CNkpWzYhW/Qyc6aT8rEyCrvauWSYGZK2ia3o7vd3akF07acHAFpOA==" saltValue="yVW9XmDwTqEnmpSGai0KYg==" spinCount="100000" sqref="D10" name="Range1_1_25"/>
    <protectedRange algorithmName="SHA-512" hashValue="ON39YdpmFHfN9f47KpiRvqrKx0V9+erV1CNkpWzYhW/Qyc6aT8rEyCrvauWSYGZK2ia3o7vd3akF07acHAFpOA==" saltValue="yVW9XmDwTqEnmpSGai0KYg==" spinCount="100000" sqref="I11:J11 B11:C11" name="Range1_10"/>
    <protectedRange algorithmName="SHA-512" hashValue="ON39YdpmFHfN9f47KpiRvqrKx0V9+erV1CNkpWzYhW/Qyc6aT8rEyCrvauWSYGZK2ia3o7vd3akF07acHAFpOA==" saltValue="yVW9XmDwTqEnmpSGai0KYg==" spinCount="100000" sqref="D11" name="Range1_1_12"/>
    <protectedRange algorithmName="SHA-512" hashValue="ON39YdpmFHfN9f47KpiRvqrKx0V9+erV1CNkpWzYhW/Qyc6aT8rEyCrvauWSYGZK2ia3o7vd3akF07acHAFpOA==" saltValue="yVW9XmDwTqEnmpSGai0KYg==" spinCount="100000" sqref="E11:H11" name="Range1_3_3"/>
    <protectedRange algorithmName="SHA-512" hashValue="ON39YdpmFHfN9f47KpiRvqrKx0V9+erV1CNkpWzYhW/Qyc6aT8rEyCrvauWSYGZK2ia3o7vd3akF07acHAFpOA==" saltValue="yVW9XmDwTqEnmpSGai0KYg==" spinCount="100000" sqref="B12:C12 E12:J12" name="Range1_14"/>
    <protectedRange algorithmName="SHA-512" hashValue="ON39YdpmFHfN9f47KpiRvqrKx0V9+erV1CNkpWzYhW/Qyc6aT8rEyCrvauWSYGZK2ia3o7vd3akF07acHAFpOA==" saltValue="yVW9XmDwTqEnmpSGai0KYg==" spinCount="100000" sqref="D12" name="Range1_1_21"/>
    <protectedRange algorithmName="SHA-512" hashValue="ON39YdpmFHfN9f47KpiRvqrKx0V9+erV1CNkpWzYhW/Qyc6aT8rEyCrvauWSYGZK2ia3o7vd3akF07acHAFpOA==" saltValue="yVW9XmDwTqEnmpSGai0KYg==" spinCount="100000" sqref="C13:C14 B13 E13:J14" name="Range1_16"/>
    <protectedRange algorithmName="SHA-512" hashValue="ON39YdpmFHfN9f47KpiRvqrKx0V9+erV1CNkpWzYhW/Qyc6aT8rEyCrvauWSYGZK2ia3o7vd3akF07acHAFpOA==" saltValue="yVW9XmDwTqEnmpSGai0KYg==" spinCount="100000" sqref="D13:D14" name="Range1_1_22"/>
  </protectedRanges>
  <conditionalFormatting sqref="F2">
    <cfRule type="top10" dxfId="368" priority="70" rank="1"/>
  </conditionalFormatting>
  <conditionalFormatting sqref="I2">
    <cfRule type="top10" dxfId="367" priority="67" rank="1"/>
    <cfRule type="top10" dxfId="366" priority="72" rank="1"/>
  </conditionalFormatting>
  <conditionalFormatting sqref="E2">
    <cfRule type="top10" dxfId="365" priority="71" rank="1"/>
  </conditionalFormatting>
  <conditionalFormatting sqref="G2">
    <cfRule type="top10" dxfId="364" priority="69" rank="1"/>
  </conditionalFormatting>
  <conditionalFormatting sqref="H2">
    <cfRule type="top10" dxfId="363" priority="68" rank="1"/>
  </conditionalFormatting>
  <conditionalFormatting sqref="J2">
    <cfRule type="top10" dxfId="362" priority="66" rank="1"/>
  </conditionalFormatting>
  <conditionalFormatting sqref="E2:J2">
    <cfRule type="cellIs" dxfId="361" priority="65" operator="greaterThanOrEqual">
      <formula>200</formula>
    </cfRule>
  </conditionalFormatting>
  <conditionalFormatting sqref="I3">
    <cfRule type="top10" dxfId="360" priority="59" rank="1"/>
  </conditionalFormatting>
  <conditionalFormatting sqref="H3">
    <cfRule type="top10" dxfId="359" priority="60" rank="1"/>
  </conditionalFormatting>
  <conditionalFormatting sqref="G3">
    <cfRule type="top10" dxfId="358" priority="61" rank="1"/>
  </conditionalFormatting>
  <conditionalFormatting sqref="F3">
    <cfRule type="top10" dxfId="357" priority="62" rank="1"/>
  </conditionalFormatting>
  <conditionalFormatting sqref="E3">
    <cfRule type="top10" dxfId="356" priority="63" rank="1"/>
  </conditionalFormatting>
  <conditionalFormatting sqref="J3">
    <cfRule type="top10" dxfId="355" priority="64" rank="1"/>
  </conditionalFormatting>
  <conditionalFormatting sqref="E3:J3">
    <cfRule type="cellIs" dxfId="354" priority="58" operator="equal">
      <formula>200</formula>
    </cfRule>
  </conditionalFormatting>
  <conditionalFormatting sqref="I5">
    <cfRule type="top10" dxfId="353" priority="57" rank="1"/>
  </conditionalFormatting>
  <conditionalFormatting sqref="H5">
    <cfRule type="top10" dxfId="352" priority="53" rank="1"/>
  </conditionalFormatting>
  <conditionalFormatting sqref="J5">
    <cfRule type="top10" dxfId="351" priority="54" rank="1"/>
  </conditionalFormatting>
  <conditionalFormatting sqref="G5">
    <cfRule type="top10" dxfId="350" priority="56" rank="1"/>
  </conditionalFormatting>
  <conditionalFormatting sqref="F5">
    <cfRule type="top10" dxfId="349" priority="55" rank="1"/>
  </conditionalFormatting>
  <conditionalFormatting sqref="E5">
    <cfRule type="top10" dxfId="348" priority="52" rank="1"/>
  </conditionalFormatting>
  <conditionalFormatting sqref="F6">
    <cfRule type="top10" dxfId="347" priority="46" rank="1"/>
  </conditionalFormatting>
  <conditionalFormatting sqref="G6">
    <cfRule type="top10" dxfId="346" priority="47" rank="1"/>
  </conditionalFormatting>
  <conditionalFormatting sqref="H6">
    <cfRule type="top10" dxfId="345" priority="48" rank="1"/>
  </conditionalFormatting>
  <conditionalFormatting sqref="I6">
    <cfRule type="top10" dxfId="344" priority="49" rank="1"/>
  </conditionalFormatting>
  <conditionalFormatting sqref="J6">
    <cfRule type="top10" dxfId="343" priority="50" rank="1"/>
  </conditionalFormatting>
  <conditionalFormatting sqref="E6">
    <cfRule type="top10" dxfId="342" priority="51" rank="1"/>
  </conditionalFormatting>
  <conditionalFormatting sqref="E6:J6">
    <cfRule type="cellIs" dxfId="341" priority="45" operator="equal">
      <formula>200</formula>
    </cfRule>
  </conditionalFormatting>
  <conditionalFormatting sqref="F7">
    <cfRule type="top10" dxfId="340" priority="42" rank="1"/>
  </conditionalFormatting>
  <conditionalFormatting sqref="I7">
    <cfRule type="top10" dxfId="339" priority="39" rank="1"/>
    <cfRule type="top10" dxfId="338" priority="44" rank="1"/>
  </conditionalFormatting>
  <conditionalFormatting sqref="E7">
    <cfRule type="top10" dxfId="337" priority="43" rank="1"/>
  </conditionalFormatting>
  <conditionalFormatting sqref="G7">
    <cfRule type="top10" dxfId="336" priority="41" rank="1"/>
  </conditionalFormatting>
  <conditionalFormatting sqref="H7">
    <cfRule type="top10" dxfId="335" priority="40" rank="1"/>
  </conditionalFormatting>
  <conditionalFormatting sqref="J7">
    <cfRule type="top10" dxfId="334" priority="38" rank="1"/>
  </conditionalFormatting>
  <conditionalFormatting sqref="E7:J7">
    <cfRule type="cellIs" dxfId="333" priority="37" operator="greaterThanOrEqual">
      <formula>200</formula>
    </cfRule>
  </conditionalFormatting>
  <conditionalFormatting sqref="F8:F9">
    <cfRule type="top10" dxfId="332" priority="34" rank="1"/>
  </conditionalFormatting>
  <conditionalFormatting sqref="I8:I9">
    <cfRule type="top10" dxfId="331" priority="31" rank="1"/>
    <cfRule type="top10" dxfId="330" priority="36" rank="1"/>
  </conditionalFormatting>
  <conditionalFormatting sqref="E8:E9">
    <cfRule type="top10" dxfId="329" priority="35" rank="1"/>
  </conditionalFormatting>
  <conditionalFormatting sqref="G8:G9">
    <cfRule type="top10" dxfId="328" priority="33" rank="1"/>
  </conditionalFormatting>
  <conditionalFormatting sqref="H8:H9">
    <cfRule type="top10" dxfId="327" priority="32" rank="1"/>
  </conditionalFormatting>
  <conditionalFormatting sqref="J8:J9">
    <cfRule type="top10" dxfId="326" priority="30" rank="1"/>
  </conditionalFormatting>
  <conditionalFormatting sqref="E8:J9">
    <cfRule type="cellIs" dxfId="325" priority="29" operator="greaterThanOrEqual">
      <formula>200</formula>
    </cfRule>
  </conditionalFormatting>
  <conditionalFormatting sqref="E10:J10">
    <cfRule type="cellIs" dxfId="324" priority="28" operator="equal">
      <formula>200</formula>
    </cfRule>
  </conditionalFormatting>
  <conditionalFormatting sqref="F10">
    <cfRule type="top10" dxfId="323" priority="22" rank="1"/>
  </conditionalFormatting>
  <conditionalFormatting sqref="G10">
    <cfRule type="top10" dxfId="322" priority="23" rank="1"/>
  </conditionalFormatting>
  <conditionalFormatting sqref="H10">
    <cfRule type="top10" dxfId="321" priority="24" rank="1"/>
  </conditionalFormatting>
  <conditionalFormatting sqref="I10">
    <cfRule type="top10" dxfId="320" priority="25" rank="1"/>
  </conditionalFormatting>
  <conditionalFormatting sqref="J10">
    <cfRule type="top10" dxfId="319" priority="26" rank="1"/>
  </conditionalFormatting>
  <conditionalFormatting sqref="E10">
    <cfRule type="top10" dxfId="318" priority="27" rank="1"/>
  </conditionalFormatting>
  <conditionalFormatting sqref="F11">
    <cfRule type="top10" dxfId="317" priority="20" rank="1"/>
  </conditionalFormatting>
  <conditionalFormatting sqref="G11">
    <cfRule type="top10" dxfId="316" priority="19" rank="1"/>
  </conditionalFormatting>
  <conditionalFormatting sqref="H11">
    <cfRule type="top10" dxfId="315" priority="18" rank="1"/>
  </conditionalFormatting>
  <conditionalFormatting sqref="I11">
    <cfRule type="top10" dxfId="314" priority="16" rank="1"/>
  </conditionalFormatting>
  <conditionalFormatting sqref="J11">
    <cfRule type="top10" dxfId="313" priority="17" rank="1"/>
  </conditionalFormatting>
  <conditionalFormatting sqref="E11">
    <cfRule type="top10" dxfId="312" priority="21" rank="1"/>
  </conditionalFormatting>
  <conditionalFormatting sqref="E12">
    <cfRule type="top10" dxfId="311" priority="15" rank="1"/>
  </conditionalFormatting>
  <conditionalFormatting sqref="F12">
    <cfRule type="top10" dxfId="310" priority="14" rank="1"/>
  </conditionalFormatting>
  <conditionalFormatting sqref="G12">
    <cfRule type="top10" dxfId="309" priority="13" rank="1"/>
  </conditionalFormatting>
  <conditionalFormatting sqref="H12">
    <cfRule type="top10" dxfId="308" priority="12" rank="1"/>
  </conditionalFormatting>
  <conditionalFormatting sqref="I12">
    <cfRule type="top10" dxfId="307" priority="11" rank="1"/>
  </conditionalFormatting>
  <conditionalFormatting sqref="J12">
    <cfRule type="top10" dxfId="306" priority="10" rank="1"/>
  </conditionalFormatting>
  <conditionalFormatting sqref="E12:J12">
    <cfRule type="cellIs" dxfId="305" priority="9" operator="greaterThanOrEqual">
      <formula>200</formula>
    </cfRule>
  </conditionalFormatting>
  <conditionalFormatting sqref="I13:I14">
    <cfRule type="top10" dxfId="304" priority="8" rank="1"/>
  </conditionalFormatting>
  <conditionalFormatting sqref="H13:H14">
    <cfRule type="top10" dxfId="303" priority="4" rank="1"/>
  </conditionalFormatting>
  <conditionalFormatting sqref="J13:J14">
    <cfRule type="top10" dxfId="302" priority="5" rank="1"/>
  </conditionalFormatting>
  <conditionalFormatting sqref="G13:G14">
    <cfRule type="top10" dxfId="301" priority="7" rank="1"/>
  </conditionalFormatting>
  <conditionalFormatting sqref="F13:F14">
    <cfRule type="top10" dxfId="300" priority="6" rank="1"/>
  </conditionalFormatting>
  <conditionalFormatting sqref="E13:E14">
    <cfRule type="top10" dxfId="299" priority="3" rank="1"/>
  </conditionalFormatting>
  <conditionalFormatting sqref="E13:J14">
    <cfRule type="cellIs" dxfId="298" priority="2" operator="greaterThanOrEqual">
      <formula>200</formula>
    </cfRule>
  </conditionalFormatting>
  <conditionalFormatting sqref="E15:J16">
    <cfRule type="cellIs" dxfId="297" priority="1" stopIfTrue="1" operator="equal">
      <formula>200</formula>
    </cfRule>
  </conditionalFormatting>
  <dataValidations count="1">
    <dataValidation type="list" allowBlank="1" showInputMessage="1" showErrorMessage="1" sqref="B15:B16" xr:uid="{66AFD119-A60F-484D-8792-1009707AE09D}">
      <formula1>"Chuck Miller,Charles Miller,Jay Boyd,Stanely Canter,David Jennings,Tom Tignor,Matthew Tignor,Cody Dockery,Chuck Morrell,Doc Gilliam,Bill Cordle,Josh Kite,Jeff Kite,Michael Rorer,John Vinblad,Dale Cauthen,Ken Mix,Judy Gallion,Gary Gallion,Steve Pennington"</formula1>
    </dataValidation>
  </dataValidations>
  <hyperlinks>
    <hyperlink ref="Q1" location="'National Rankings'!A1" display="Back to Ranking" xr:uid="{AB7B74DF-1676-4B40-BF17-BF0E65A0563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569A49-CC87-4789-905C-A5A78549CDE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2FF5E-DF50-4CA4-9489-72BCC82E3FAE}">
  <sheetPr codeName="Sheet53"/>
  <dimension ref="A1:O11"/>
  <sheetViews>
    <sheetView workbookViewId="0">
      <selection activeCell="A9" sqref="A9:O9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5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3">
      <c r="A2" s="14" t="s">
        <v>20</v>
      </c>
      <c r="B2" s="15" t="s">
        <v>51</v>
      </c>
      <c r="C2" s="16">
        <v>44653</v>
      </c>
      <c r="D2" s="17" t="s">
        <v>45</v>
      </c>
      <c r="E2" s="18">
        <v>194</v>
      </c>
      <c r="F2" s="18">
        <v>191</v>
      </c>
      <c r="G2" s="18">
        <v>189</v>
      </c>
      <c r="H2" s="18">
        <v>192</v>
      </c>
      <c r="I2" s="18"/>
      <c r="J2" s="18"/>
      <c r="K2" s="19">
        <v>4</v>
      </c>
      <c r="L2" s="19">
        <v>766</v>
      </c>
      <c r="M2" s="20">
        <v>191.5</v>
      </c>
      <c r="N2" s="21">
        <v>4</v>
      </c>
      <c r="O2" s="22">
        <v>195.5</v>
      </c>
    </row>
    <row r="3" spans="1:15" x14ac:dyDescent="0.3">
      <c r="A3" s="14" t="s">
        <v>20</v>
      </c>
      <c r="B3" s="15" t="s">
        <v>51</v>
      </c>
      <c r="C3" s="16">
        <v>44688</v>
      </c>
      <c r="D3" s="17" t="s">
        <v>45</v>
      </c>
      <c r="E3" s="18">
        <v>192</v>
      </c>
      <c r="F3" s="18">
        <v>192</v>
      </c>
      <c r="G3" s="18">
        <v>190</v>
      </c>
      <c r="H3" s="18">
        <v>196</v>
      </c>
      <c r="I3" s="18"/>
      <c r="J3" s="18"/>
      <c r="K3" s="19">
        <v>4</v>
      </c>
      <c r="L3" s="19">
        <v>770</v>
      </c>
      <c r="M3" s="20">
        <v>192.5</v>
      </c>
      <c r="N3" s="21">
        <v>7</v>
      </c>
      <c r="O3" s="22">
        <v>199.5</v>
      </c>
    </row>
    <row r="4" spans="1:15" x14ac:dyDescent="0.3">
      <c r="A4" s="39" t="s">
        <v>20</v>
      </c>
      <c r="B4" s="40" t="s">
        <v>51</v>
      </c>
      <c r="C4" s="41">
        <v>44702</v>
      </c>
      <c r="D4" s="42" t="s">
        <v>95</v>
      </c>
      <c r="E4" s="43">
        <v>191</v>
      </c>
      <c r="F4" s="43">
        <v>193</v>
      </c>
      <c r="G4" s="43">
        <v>196</v>
      </c>
      <c r="H4" s="43">
        <v>193</v>
      </c>
      <c r="I4" s="43"/>
      <c r="J4" s="43"/>
      <c r="K4" s="44">
        <v>4</v>
      </c>
      <c r="L4" s="44">
        <v>773</v>
      </c>
      <c r="M4" s="45">
        <v>193.25</v>
      </c>
      <c r="N4" s="46">
        <v>9</v>
      </c>
      <c r="O4" s="47">
        <v>202.25</v>
      </c>
    </row>
    <row r="5" spans="1:15" x14ac:dyDescent="0.3">
      <c r="A5" s="14" t="s">
        <v>20</v>
      </c>
      <c r="B5" s="15" t="s">
        <v>51</v>
      </c>
      <c r="C5" s="16">
        <v>44716</v>
      </c>
      <c r="D5" s="17" t="s">
        <v>45</v>
      </c>
      <c r="E5" s="18">
        <v>193</v>
      </c>
      <c r="F5" s="18">
        <v>189</v>
      </c>
      <c r="G5" s="18">
        <v>195</v>
      </c>
      <c r="H5" s="18">
        <v>190</v>
      </c>
      <c r="I5" s="18"/>
      <c r="J5" s="18"/>
      <c r="K5" s="19">
        <v>4</v>
      </c>
      <c r="L5" s="19">
        <v>767</v>
      </c>
      <c r="M5" s="20">
        <v>191.75</v>
      </c>
      <c r="N5" s="21">
        <v>6</v>
      </c>
      <c r="O5" s="22">
        <v>197.75</v>
      </c>
    </row>
    <row r="6" spans="1:15" x14ac:dyDescent="0.3">
      <c r="A6" s="14" t="s">
        <v>20</v>
      </c>
      <c r="B6" s="15" t="s">
        <v>51</v>
      </c>
      <c r="C6" s="16">
        <v>44751</v>
      </c>
      <c r="D6" s="17" t="s">
        <v>45</v>
      </c>
      <c r="E6" s="18">
        <v>197</v>
      </c>
      <c r="F6" s="18">
        <v>190</v>
      </c>
      <c r="G6" s="18">
        <v>192</v>
      </c>
      <c r="H6" s="18">
        <v>197</v>
      </c>
      <c r="I6" s="18"/>
      <c r="J6" s="18"/>
      <c r="K6" s="19">
        <v>4</v>
      </c>
      <c r="L6" s="19">
        <v>776</v>
      </c>
      <c r="M6" s="20">
        <v>194</v>
      </c>
      <c r="N6" s="21">
        <v>9</v>
      </c>
      <c r="O6" s="22">
        <v>203</v>
      </c>
    </row>
    <row r="7" spans="1:15" x14ac:dyDescent="0.3">
      <c r="A7" s="14" t="s">
        <v>20</v>
      </c>
      <c r="B7" s="15" t="s">
        <v>51</v>
      </c>
      <c r="C7" s="16">
        <v>44779</v>
      </c>
      <c r="D7" s="17" t="s">
        <v>45</v>
      </c>
      <c r="E7" s="18">
        <v>193</v>
      </c>
      <c r="F7" s="18">
        <v>196</v>
      </c>
      <c r="G7" s="18">
        <v>188</v>
      </c>
      <c r="H7" s="18">
        <v>194</v>
      </c>
      <c r="I7" s="18"/>
      <c r="J7" s="18"/>
      <c r="K7" s="19">
        <v>4</v>
      </c>
      <c r="L7" s="19">
        <v>771</v>
      </c>
      <c r="M7" s="20">
        <v>192.75</v>
      </c>
      <c r="N7" s="21">
        <v>9</v>
      </c>
      <c r="O7" s="22">
        <v>201.75</v>
      </c>
    </row>
    <row r="8" spans="1:15" x14ac:dyDescent="0.3">
      <c r="A8" s="14" t="s">
        <v>20</v>
      </c>
      <c r="B8" s="15" t="s">
        <v>51</v>
      </c>
      <c r="C8" s="16">
        <v>44807</v>
      </c>
      <c r="D8" s="17" t="s">
        <v>156</v>
      </c>
      <c r="E8" s="18">
        <v>192</v>
      </c>
      <c r="F8" s="18">
        <v>196</v>
      </c>
      <c r="G8" s="18">
        <v>197</v>
      </c>
      <c r="H8" s="18">
        <v>196</v>
      </c>
      <c r="I8" s="18">
        <v>194</v>
      </c>
      <c r="J8" s="18">
        <v>192</v>
      </c>
      <c r="K8" s="19">
        <v>6</v>
      </c>
      <c r="L8" s="19">
        <v>1167</v>
      </c>
      <c r="M8" s="20">
        <v>194.5</v>
      </c>
      <c r="N8" s="21">
        <v>4</v>
      </c>
      <c r="O8" s="22">
        <v>198.5</v>
      </c>
    </row>
    <row r="9" spans="1:15" x14ac:dyDescent="0.3">
      <c r="A9" s="14" t="s">
        <v>20</v>
      </c>
      <c r="B9" s="15" t="s">
        <v>51</v>
      </c>
      <c r="C9" s="16">
        <v>44828</v>
      </c>
      <c r="D9" s="17" t="s">
        <v>164</v>
      </c>
      <c r="E9" s="18">
        <v>192</v>
      </c>
      <c r="F9" s="18">
        <v>190</v>
      </c>
      <c r="G9" s="18">
        <v>198</v>
      </c>
      <c r="H9" s="18">
        <v>192</v>
      </c>
      <c r="I9" s="18"/>
      <c r="J9" s="18"/>
      <c r="K9" s="19">
        <v>4</v>
      </c>
      <c r="L9" s="19">
        <v>772</v>
      </c>
      <c r="M9" s="20">
        <v>193</v>
      </c>
      <c r="N9" s="21">
        <v>9</v>
      </c>
      <c r="O9" s="22">
        <v>202</v>
      </c>
    </row>
    <row r="11" spans="1:15" x14ac:dyDescent="0.3">
      <c r="K11" s="8">
        <f>SUM(K2:K10)</f>
        <v>34</v>
      </c>
      <c r="L11" s="8">
        <f>SUM(L2:L10)</f>
        <v>6562</v>
      </c>
      <c r="M11" s="7">
        <f>SUM(L11/K11)</f>
        <v>193</v>
      </c>
      <c r="N11" s="8">
        <f>SUM(N2:N10)</f>
        <v>57</v>
      </c>
      <c r="O11" s="12">
        <f>SUM(M11+N11)</f>
        <v>250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E2:J2" name="Range1_4"/>
    <protectedRange sqref="D2" name="Range1_1_1"/>
    <protectedRange algorithmName="SHA-512" hashValue="ON39YdpmFHfN9f47KpiRvqrKx0V9+erV1CNkpWzYhW/Qyc6aT8rEyCrvauWSYGZK2ia3o7vd3akF07acHAFpOA==" saltValue="yVW9XmDwTqEnmpSGai0KYg==" spinCount="100000" sqref="E3:J3 B3:C3" name="Range1_14_1"/>
    <protectedRange algorithmName="SHA-512" hashValue="ON39YdpmFHfN9f47KpiRvqrKx0V9+erV1CNkpWzYhW/Qyc6aT8rEyCrvauWSYGZK2ia3o7vd3akF07acHAFpOA==" saltValue="yVW9XmDwTqEnmpSGai0KYg==" spinCount="100000" sqref="D3" name="Range1_1_16_1"/>
    <protectedRange algorithmName="SHA-512" hashValue="ON39YdpmFHfN9f47KpiRvqrKx0V9+erV1CNkpWzYhW/Qyc6aT8rEyCrvauWSYGZK2ia3o7vd3akF07acHAFpOA==" saltValue="yVW9XmDwTqEnmpSGai0KYg==" spinCount="100000" sqref="B4:C4 E4:J4" name="Range1_6_6"/>
    <protectedRange algorithmName="SHA-512" hashValue="ON39YdpmFHfN9f47KpiRvqrKx0V9+erV1CNkpWzYhW/Qyc6aT8rEyCrvauWSYGZK2ia3o7vd3akF07acHAFpOA==" saltValue="yVW9XmDwTqEnmpSGai0KYg==" spinCount="100000" sqref="D4" name="Range1_1_3_7"/>
    <protectedRange algorithmName="SHA-512" hashValue="ON39YdpmFHfN9f47KpiRvqrKx0V9+erV1CNkpWzYhW/Qyc6aT8rEyCrvauWSYGZK2ia3o7vd3akF07acHAFpOA==" saltValue="yVW9XmDwTqEnmpSGai0KYg==" spinCount="100000" sqref="I5:J5 B5:C5" name="Range1_8_3"/>
    <protectedRange algorithmName="SHA-512" hashValue="ON39YdpmFHfN9f47KpiRvqrKx0V9+erV1CNkpWzYhW/Qyc6aT8rEyCrvauWSYGZK2ia3o7vd3akF07acHAFpOA==" saltValue="yVW9XmDwTqEnmpSGai0KYg==" spinCount="100000" sqref="D5" name="Range1_1_4_4"/>
    <protectedRange algorithmName="SHA-512" hashValue="ON39YdpmFHfN9f47KpiRvqrKx0V9+erV1CNkpWzYhW/Qyc6aT8rEyCrvauWSYGZK2ia3o7vd3akF07acHAFpOA==" saltValue="yVW9XmDwTqEnmpSGai0KYg==" spinCount="100000" sqref="E5:H5" name="Range1_3_1_5"/>
    <protectedRange algorithmName="SHA-512" hashValue="ON39YdpmFHfN9f47KpiRvqrKx0V9+erV1CNkpWzYhW/Qyc6aT8rEyCrvauWSYGZK2ia3o7vd3akF07acHAFpOA==" saltValue="yVW9XmDwTqEnmpSGai0KYg==" spinCount="100000" sqref="I6:J6 B6:C6" name="Range1_6"/>
    <protectedRange algorithmName="SHA-512" hashValue="ON39YdpmFHfN9f47KpiRvqrKx0V9+erV1CNkpWzYhW/Qyc6aT8rEyCrvauWSYGZK2ia3o7vd3akF07acHAFpOA==" saltValue="yVW9XmDwTqEnmpSGai0KYg==" spinCount="100000" sqref="D6" name="Range1_1_5"/>
    <protectedRange algorithmName="SHA-512" hashValue="ON39YdpmFHfN9f47KpiRvqrKx0V9+erV1CNkpWzYhW/Qyc6aT8rEyCrvauWSYGZK2ia3o7vd3akF07acHAFpOA==" saltValue="yVW9XmDwTqEnmpSGai0KYg==" spinCount="100000" sqref="E6:H6" name="Range1_3_1"/>
    <protectedRange algorithmName="SHA-512" hashValue="ON39YdpmFHfN9f47KpiRvqrKx0V9+erV1CNkpWzYhW/Qyc6aT8rEyCrvauWSYGZK2ia3o7vd3akF07acHAFpOA==" saltValue="yVW9XmDwTqEnmpSGai0KYg==" spinCount="100000" sqref="I7:J7 B7:C7" name="Range1_24"/>
    <protectedRange algorithmName="SHA-512" hashValue="ON39YdpmFHfN9f47KpiRvqrKx0V9+erV1CNkpWzYhW/Qyc6aT8rEyCrvauWSYGZK2ia3o7vd3akF07acHAFpOA==" saltValue="yVW9XmDwTqEnmpSGai0KYg==" spinCount="100000" sqref="D7" name="Range1_1_15"/>
    <protectedRange algorithmName="SHA-512" hashValue="ON39YdpmFHfN9f47KpiRvqrKx0V9+erV1CNkpWzYhW/Qyc6aT8rEyCrvauWSYGZK2ia3o7vd3akF07acHAFpOA==" saltValue="yVW9XmDwTqEnmpSGai0KYg==" spinCount="100000" sqref="E7:H7" name="Range1_3_5"/>
    <protectedRange algorithmName="SHA-512" hashValue="ON39YdpmFHfN9f47KpiRvqrKx0V9+erV1CNkpWzYhW/Qyc6aT8rEyCrvauWSYGZK2ia3o7vd3akF07acHAFpOA==" saltValue="yVW9XmDwTqEnmpSGai0KYg==" spinCount="100000" sqref="B8:C8" name="Range1"/>
    <protectedRange algorithmName="SHA-512" hashValue="ON39YdpmFHfN9f47KpiRvqrKx0V9+erV1CNkpWzYhW/Qyc6aT8rEyCrvauWSYGZK2ia3o7vd3akF07acHAFpOA==" saltValue="yVW9XmDwTqEnmpSGai0KYg==" spinCount="100000" sqref="D8" name="Range1_1_15_1"/>
    <protectedRange algorithmName="SHA-512" hashValue="ON39YdpmFHfN9f47KpiRvqrKx0V9+erV1CNkpWzYhW/Qyc6aT8rEyCrvauWSYGZK2ia3o7vd3akF07acHAFpOA==" saltValue="yVW9XmDwTqEnmpSGai0KYg==" spinCount="100000" sqref="E8:J8" name="Range1_3_5_1"/>
    <protectedRange sqref="E9:J9 B9:C9" name="Range1_8_2"/>
    <protectedRange sqref="D9" name="Range1_1_6_2"/>
  </protectedRanges>
  <conditionalFormatting sqref="E2">
    <cfRule type="top10" dxfId="2515" priority="53" rank="1"/>
  </conditionalFormatting>
  <conditionalFormatting sqref="F2">
    <cfRule type="top10" dxfId="2514" priority="52" rank="1"/>
  </conditionalFormatting>
  <conditionalFormatting sqref="G2">
    <cfRule type="top10" dxfId="2513" priority="51" rank="1"/>
  </conditionalFormatting>
  <conditionalFormatting sqref="H2">
    <cfRule type="top10" dxfId="2512" priority="50" rank="1"/>
  </conditionalFormatting>
  <conditionalFormatting sqref="I2">
    <cfRule type="top10" dxfId="2511" priority="49" rank="1"/>
  </conditionalFormatting>
  <conditionalFormatting sqref="J2">
    <cfRule type="top10" dxfId="2510" priority="48" rank="1"/>
  </conditionalFormatting>
  <conditionalFormatting sqref="J3">
    <cfRule type="top10" dxfId="2509" priority="42" rank="1"/>
  </conditionalFormatting>
  <conditionalFormatting sqref="I3">
    <cfRule type="top10" dxfId="2508" priority="43" rank="1"/>
  </conditionalFormatting>
  <conditionalFormatting sqref="H3">
    <cfRule type="top10" dxfId="2507" priority="44" rank="1"/>
  </conditionalFormatting>
  <conditionalFormatting sqref="G3">
    <cfRule type="top10" dxfId="2506" priority="45" rank="1"/>
  </conditionalFormatting>
  <conditionalFormatting sqref="F3">
    <cfRule type="top10" dxfId="2505" priority="46" rank="1"/>
  </conditionalFormatting>
  <conditionalFormatting sqref="E3">
    <cfRule type="top10" dxfId="2504" priority="47" rank="1"/>
  </conditionalFormatting>
  <conditionalFormatting sqref="J4">
    <cfRule type="top10" dxfId="2503" priority="36" rank="1"/>
  </conditionalFormatting>
  <conditionalFormatting sqref="I4">
    <cfRule type="top10" dxfId="2502" priority="37" rank="1"/>
  </conditionalFormatting>
  <conditionalFormatting sqref="H4">
    <cfRule type="top10" dxfId="2501" priority="38" rank="1"/>
  </conditionalFormatting>
  <conditionalFormatting sqref="G4">
    <cfRule type="top10" dxfId="2500" priority="39" rank="1"/>
  </conditionalFormatting>
  <conditionalFormatting sqref="F4">
    <cfRule type="top10" dxfId="2499" priority="40" rank="1"/>
  </conditionalFormatting>
  <conditionalFormatting sqref="E4">
    <cfRule type="top10" dxfId="2498" priority="41" rank="1"/>
  </conditionalFormatting>
  <conditionalFormatting sqref="F5">
    <cfRule type="top10" dxfId="2497" priority="34" rank="1"/>
  </conditionalFormatting>
  <conditionalFormatting sqref="G5">
    <cfRule type="top10" dxfId="2496" priority="33" rank="1"/>
  </conditionalFormatting>
  <conditionalFormatting sqref="H5">
    <cfRule type="top10" dxfId="2495" priority="32" rank="1"/>
  </conditionalFormatting>
  <conditionalFormatting sqref="I5">
    <cfRule type="top10" dxfId="2494" priority="30" rank="1"/>
  </conditionalFormatting>
  <conditionalFormatting sqref="J5">
    <cfRule type="top10" dxfId="2493" priority="31" rank="1"/>
  </conditionalFormatting>
  <conditionalFormatting sqref="E5">
    <cfRule type="top10" dxfId="2492" priority="35" rank="1"/>
  </conditionalFormatting>
  <conditionalFormatting sqref="E6:J6">
    <cfRule type="cellIs" dxfId="2491" priority="22" operator="greaterThanOrEqual">
      <formula>200</formula>
    </cfRule>
  </conditionalFormatting>
  <conditionalFormatting sqref="F6">
    <cfRule type="top10" dxfId="2490" priority="23" rank="1"/>
  </conditionalFormatting>
  <conditionalFormatting sqref="I6">
    <cfRule type="top10" dxfId="2489" priority="24" rank="1"/>
    <cfRule type="top10" dxfId="2488" priority="25" rank="1"/>
  </conditionalFormatting>
  <conditionalFormatting sqref="E6">
    <cfRule type="top10" dxfId="2487" priority="26" rank="1"/>
  </conditionalFormatting>
  <conditionalFormatting sqref="G6">
    <cfRule type="top10" dxfId="2486" priority="27" rank="1"/>
  </conditionalFormatting>
  <conditionalFormatting sqref="H6">
    <cfRule type="top10" dxfId="2485" priority="28" rank="1"/>
  </conditionalFormatting>
  <conditionalFormatting sqref="J6">
    <cfRule type="top10" dxfId="2484" priority="29" rank="1"/>
  </conditionalFormatting>
  <conditionalFormatting sqref="F7">
    <cfRule type="top10" dxfId="2483" priority="19" rank="1"/>
  </conditionalFormatting>
  <conditionalFormatting sqref="I7">
    <cfRule type="top10" dxfId="2482" priority="16" rank="1"/>
    <cfRule type="top10" dxfId="2481" priority="21" rank="1"/>
  </conditionalFormatting>
  <conditionalFormatting sqref="E7">
    <cfRule type="top10" dxfId="2480" priority="20" rank="1"/>
  </conditionalFormatting>
  <conditionalFormatting sqref="G7">
    <cfRule type="top10" dxfId="2479" priority="18" rank="1"/>
  </conditionalFormatting>
  <conditionalFormatting sqref="H7">
    <cfRule type="top10" dxfId="2478" priority="17" rank="1"/>
  </conditionalFormatting>
  <conditionalFormatting sqref="J7">
    <cfRule type="top10" dxfId="2477" priority="15" rank="1"/>
  </conditionalFormatting>
  <conditionalFormatting sqref="E7:J7">
    <cfRule type="cellIs" dxfId="2476" priority="14" operator="greaterThanOrEqual">
      <formula>200</formula>
    </cfRule>
  </conditionalFormatting>
  <conditionalFormatting sqref="E8:J8">
    <cfRule type="cellIs" dxfId="2475" priority="7" operator="greaterThanOrEqual">
      <formula>200</formula>
    </cfRule>
  </conditionalFormatting>
  <conditionalFormatting sqref="F8">
    <cfRule type="top10" dxfId="2474" priority="8" rank="1"/>
  </conditionalFormatting>
  <conditionalFormatting sqref="E8">
    <cfRule type="top10" dxfId="2473" priority="9" rank="1"/>
  </conditionalFormatting>
  <conditionalFormatting sqref="J8">
    <cfRule type="top10" dxfId="2472" priority="10" rank="1"/>
  </conditionalFormatting>
  <conditionalFormatting sqref="G8">
    <cfRule type="top10" dxfId="2471" priority="11" rank="1"/>
  </conditionalFormatting>
  <conditionalFormatting sqref="H8">
    <cfRule type="top10" dxfId="2470" priority="12" rank="1"/>
  </conditionalFormatting>
  <conditionalFormatting sqref="I8">
    <cfRule type="top10" dxfId="2469" priority="13" rank="1"/>
  </conditionalFormatting>
  <conditionalFormatting sqref="E9">
    <cfRule type="top10" dxfId="2468" priority="1" rank="1"/>
  </conditionalFormatting>
  <conditionalFormatting sqref="F9">
    <cfRule type="top10" dxfId="2467" priority="2" rank="1"/>
  </conditionalFormatting>
  <conditionalFormatting sqref="G9">
    <cfRule type="top10" dxfId="2466" priority="3" rank="1"/>
  </conditionalFormatting>
  <conditionalFormatting sqref="H9">
    <cfRule type="top10" dxfId="2465" priority="4" rank="1"/>
  </conditionalFormatting>
  <conditionalFormatting sqref="I9">
    <cfRule type="top10" dxfId="2464" priority="5" rank="1"/>
  </conditionalFormatting>
  <conditionalFormatting sqref="J9">
    <cfRule type="top10" dxfId="2463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6735C1-8DDB-4594-A5BA-2A9F401B3D8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0CFD7-9E39-47F9-8099-CCAA4BDDC1B8}">
  <sheetPr codeName="Sheet42"/>
  <dimension ref="A1:Q28"/>
  <sheetViews>
    <sheetView topLeftCell="A9" workbookViewId="0">
      <selection activeCell="A23" sqref="A23:O2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28</v>
      </c>
      <c r="B2" s="15" t="s">
        <v>25</v>
      </c>
      <c r="C2" s="16">
        <v>44611</v>
      </c>
      <c r="D2" s="17" t="s">
        <v>23</v>
      </c>
      <c r="E2" s="18">
        <v>192</v>
      </c>
      <c r="F2" s="18">
        <v>186</v>
      </c>
      <c r="G2" s="18">
        <v>190</v>
      </c>
      <c r="H2" s="18">
        <v>190</v>
      </c>
      <c r="I2" s="18"/>
      <c r="J2" s="18"/>
      <c r="K2" s="19">
        <v>4</v>
      </c>
      <c r="L2" s="19">
        <v>758</v>
      </c>
      <c r="M2" s="20">
        <v>189.5</v>
      </c>
      <c r="N2" s="21">
        <v>9</v>
      </c>
      <c r="O2" s="22">
        <v>198.5</v>
      </c>
    </row>
    <row r="3" spans="1:17" x14ac:dyDescent="0.3">
      <c r="A3" s="14" t="s">
        <v>28</v>
      </c>
      <c r="B3" s="15" t="s">
        <v>25</v>
      </c>
      <c r="C3" s="16">
        <v>44612</v>
      </c>
      <c r="D3" s="17" t="s">
        <v>24</v>
      </c>
      <c r="E3" s="18">
        <v>196</v>
      </c>
      <c r="F3" s="18">
        <v>188</v>
      </c>
      <c r="G3" s="18">
        <v>191</v>
      </c>
      <c r="H3" s="18">
        <v>197</v>
      </c>
      <c r="I3" s="18"/>
      <c r="J3" s="18"/>
      <c r="K3" s="19">
        <v>4</v>
      </c>
      <c r="L3" s="19">
        <v>772</v>
      </c>
      <c r="M3" s="20">
        <v>193</v>
      </c>
      <c r="N3" s="21">
        <v>11</v>
      </c>
      <c r="O3" s="22">
        <v>204</v>
      </c>
    </row>
    <row r="4" spans="1:17" x14ac:dyDescent="0.3">
      <c r="A4" s="14" t="s">
        <v>55</v>
      </c>
      <c r="B4" s="15" t="s">
        <v>25</v>
      </c>
      <c r="C4" s="16">
        <v>44639</v>
      </c>
      <c r="D4" s="17" t="s">
        <v>23</v>
      </c>
      <c r="E4" s="18">
        <v>188</v>
      </c>
      <c r="F4" s="18">
        <v>192</v>
      </c>
      <c r="G4" s="18">
        <v>187</v>
      </c>
      <c r="H4" s="18">
        <v>188</v>
      </c>
      <c r="I4" s="18"/>
      <c r="J4" s="18"/>
      <c r="K4" s="19">
        <v>4</v>
      </c>
      <c r="L4" s="19">
        <v>755</v>
      </c>
      <c r="M4" s="20">
        <v>188.75</v>
      </c>
      <c r="N4" s="21">
        <v>5</v>
      </c>
      <c r="O4" s="22">
        <v>193.75</v>
      </c>
    </row>
    <row r="5" spans="1:17" x14ac:dyDescent="0.3">
      <c r="A5" s="14" t="s">
        <v>60</v>
      </c>
      <c r="B5" s="15" t="s">
        <v>25</v>
      </c>
      <c r="C5" s="16">
        <v>44660</v>
      </c>
      <c r="D5" s="17" t="s">
        <v>23</v>
      </c>
      <c r="E5" s="18">
        <v>192</v>
      </c>
      <c r="F5" s="18">
        <v>189</v>
      </c>
      <c r="G5" s="18">
        <v>185</v>
      </c>
      <c r="H5" s="18">
        <v>188</v>
      </c>
      <c r="I5" s="18"/>
      <c r="J5" s="18"/>
      <c r="K5" s="19">
        <v>4</v>
      </c>
      <c r="L5" s="19">
        <v>754</v>
      </c>
      <c r="M5" s="20">
        <v>188.5</v>
      </c>
      <c r="N5" s="21">
        <v>5</v>
      </c>
      <c r="O5" s="22">
        <v>193.5</v>
      </c>
    </row>
    <row r="6" spans="1:17" x14ac:dyDescent="0.3">
      <c r="A6" s="14" t="s">
        <v>60</v>
      </c>
      <c r="B6" s="15" t="s">
        <v>25</v>
      </c>
      <c r="C6" s="16">
        <v>44661</v>
      </c>
      <c r="D6" s="17" t="s">
        <v>24</v>
      </c>
      <c r="E6" s="18">
        <v>188</v>
      </c>
      <c r="F6" s="18">
        <v>190</v>
      </c>
      <c r="G6" s="18">
        <v>185</v>
      </c>
      <c r="H6" s="18">
        <v>193.001</v>
      </c>
      <c r="I6" s="18"/>
      <c r="J6" s="18"/>
      <c r="K6" s="19">
        <v>4</v>
      </c>
      <c r="L6" s="19">
        <v>756.00099999999998</v>
      </c>
      <c r="M6" s="20">
        <v>189.00024999999999</v>
      </c>
      <c r="N6" s="21">
        <v>8</v>
      </c>
      <c r="O6" s="22">
        <v>197.00024999999999</v>
      </c>
    </row>
    <row r="7" spans="1:17" x14ac:dyDescent="0.3">
      <c r="A7" s="14" t="s">
        <v>55</v>
      </c>
      <c r="B7" s="15" t="s">
        <v>25</v>
      </c>
      <c r="C7" s="16">
        <v>44695</v>
      </c>
      <c r="D7" s="17" t="s">
        <v>23</v>
      </c>
      <c r="E7" s="18">
        <v>187</v>
      </c>
      <c r="F7" s="18">
        <v>192</v>
      </c>
      <c r="G7" s="18">
        <v>191</v>
      </c>
      <c r="H7" s="18">
        <v>192</v>
      </c>
      <c r="I7" s="18"/>
      <c r="J7" s="18"/>
      <c r="K7" s="19">
        <v>4</v>
      </c>
      <c r="L7" s="19">
        <v>762</v>
      </c>
      <c r="M7" s="20">
        <v>190.5</v>
      </c>
      <c r="N7" s="21">
        <v>5</v>
      </c>
      <c r="O7" s="22">
        <v>195.5</v>
      </c>
    </row>
    <row r="8" spans="1:17" x14ac:dyDescent="0.3">
      <c r="A8" s="14" t="s">
        <v>55</v>
      </c>
      <c r="B8" s="15" t="s">
        <v>25</v>
      </c>
      <c r="C8" s="16">
        <v>44696</v>
      </c>
      <c r="D8" s="17" t="s">
        <v>24</v>
      </c>
      <c r="E8" s="18">
        <v>194</v>
      </c>
      <c r="F8" s="18">
        <v>192</v>
      </c>
      <c r="G8" s="18">
        <v>191</v>
      </c>
      <c r="H8" s="18">
        <v>189</v>
      </c>
      <c r="I8" s="18">
        <v>192</v>
      </c>
      <c r="J8" s="18">
        <v>192</v>
      </c>
      <c r="K8" s="19">
        <v>6</v>
      </c>
      <c r="L8" s="19">
        <v>1150</v>
      </c>
      <c r="M8" s="20">
        <v>191.66666666666666</v>
      </c>
      <c r="N8" s="21">
        <v>8</v>
      </c>
      <c r="O8" s="22">
        <v>199.66666666666666</v>
      </c>
    </row>
    <row r="9" spans="1:17" x14ac:dyDescent="0.3">
      <c r="A9" s="14" t="s">
        <v>20</v>
      </c>
      <c r="B9" s="15" t="s">
        <v>25</v>
      </c>
      <c r="C9" s="16">
        <v>44716</v>
      </c>
      <c r="D9" s="17" t="s">
        <v>36</v>
      </c>
      <c r="E9" s="18">
        <v>187</v>
      </c>
      <c r="F9" s="18">
        <v>188</v>
      </c>
      <c r="G9" s="18">
        <v>190</v>
      </c>
      <c r="H9" s="18">
        <v>184</v>
      </c>
      <c r="I9" s="18">
        <v>191</v>
      </c>
      <c r="J9" s="18">
        <v>190</v>
      </c>
      <c r="K9" s="19">
        <v>6</v>
      </c>
      <c r="L9" s="19">
        <v>1130</v>
      </c>
      <c r="M9" s="20">
        <v>188.33333333333334</v>
      </c>
      <c r="N9" s="21">
        <v>30</v>
      </c>
      <c r="O9" s="22">
        <v>218.33333333333334</v>
      </c>
    </row>
    <row r="10" spans="1:17" x14ac:dyDescent="0.3">
      <c r="A10" s="24" t="s">
        <v>55</v>
      </c>
      <c r="B10" s="25" t="s">
        <v>25</v>
      </c>
      <c r="C10" s="26">
        <v>44726</v>
      </c>
      <c r="D10" s="27" t="s">
        <v>23</v>
      </c>
      <c r="E10" s="28">
        <v>195.001</v>
      </c>
      <c r="F10" s="28">
        <v>194.001</v>
      </c>
      <c r="G10" s="28">
        <v>195</v>
      </c>
      <c r="H10" s="28"/>
      <c r="I10" s="28"/>
      <c r="J10" s="28"/>
      <c r="K10" s="29">
        <v>3</v>
      </c>
      <c r="L10" s="29">
        <v>584.00199999999995</v>
      </c>
      <c r="M10" s="30">
        <v>194.66733333333332</v>
      </c>
      <c r="N10" s="31">
        <v>8</v>
      </c>
      <c r="O10" s="32">
        <v>202.66733333333332</v>
      </c>
    </row>
    <row r="11" spans="1:17" x14ac:dyDescent="0.3">
      <c r="A11" s="24" t="s">
        <v>60</v>
      </c>
      <c r="B11" s="25" t="s">
        <v>25</v>
      </c>
      <c r="C11" s="26">
        <v>44740</v>
      </c>
      <c r="D11" s="27" t="s">
        <v>24</v>
      </c>
      <c r="E11" s="28">
        <v>194</v>
      </c>
      <c r="F11" s="28">
        <v>185</v>
      </c>
      <c r="G11" s="28">
        <v>195</v>
      </c>
      <c r="H11" s="28"/>
      <c r="I11" s="28"/>
      <c r="J11" s="28"/>
      <c r="K11" s="29">
        <v>3</v>
      </c>
      <c r="L11" s="29">
        <v>574</v>
      </c>
      <c r="M11" s="30">
        <v>191.33333333333334</v>
      </c>
      <c r="N11" s="31">
        <v>6</v>
      </c>
      <c r="O11" s="32">
        <v>197.33333333333334</v>
      </c>
    </row>
    <row r="12" spans="1:17" x14ac:dyDescent="0.3">
      <c r="A12" s="24" t="s">
        <v>60</v>
      </c>
      <c r="B12" s="25" t="s">
        <v>25</v>
      </c>
      <c r="C12" s="26">
        <v>44730</v>
      </c>
      <c r="D12" s="27" t="s">
        <v>23</v>
      </c>
      <c r="E12" s="28">
        <v>193</v>
      </c>
      <c r="F12" s="28">
        <v>193.001</v>
      </c>
      <c r="G12" s="28">
        <v>187</v>
      </c>
      <c r="H12" s="28">
        <v>190</v>
      </c>
      <c r="I12" s="28">
        <v>188</v>
      </c>
      <c r="J12" s="28">
        <v>191</v>
      </c>
      <c r="K12" s="29">
        <v>6</v>
      </c>
      <c r="L12" s="29">
        <v>1142.001</v>
      </c>
      <c r="M12" s="30">
        <v>190.33349999999999</v>
      </c>
      <c r="N12" s="31">
        <v>24</v>
      </c>
      <c r="O12" s="32">
        <v>214.33349999999999</v>
      </c>
    </row>
    <row r="13" spans="1:17" x14ac:dyDescent="0.3">
      <c r="A13" s="14" t="s">
        <v>60</v>
      </c>
      <c r="B13" s="15" t="s">
        <v>25</v>
      </c>
      <c r="C13" s="16">
        <v>44744</v>
      </c>
      <c r="D13" s="17" t="s">
        <v>54</v>
      </c>
      <c r="E13" s="18">
        <v>188</v>
      </c>
      <c r="F13" s="18">
        <v>193</v>
      </c>
      <c r="G13" s="18">
        <v>192</v>
      </c>
      <c r="H13" s="18">
        <v>190</v>
      </c>
      <c r="I13" s="18"/>
      <c r="J13" s="18"/>
      <c r="K13" s="19">
        <v>4</v>
      </c>
      <c r="L13" s="19">
        <v>763</v>
      </c>
      <c r="M13" s="20">
        <v>190.75</v>
      </c>
      <c r="N13" s="21">
        <v>13</v>
      </c>
      <c r="O13" s="22">
        <v>203.75</v>
      </c>
    </row>
    <row r="14" spans="1:17" x14ac:dyDescent="0.3">
      <c r="A14" s="14" t="s">
        <v>60</v>
      </c>
      <c r="B14" s="15" t="s">
        <v>25</v>
      </c>
      <c r="C14" s="16">
        <v>44758</v>
      </c>
      <c r="D14" s="17" t="s">
        <v>23</v>
      </c>
      <c r="E14" s="18">
        <v>189</v>
      </c>
      <c r="F14" s="18">
        <v>193</v>
      </c>
      <c r="G14" s="18">
        <v>193</v>
      </c>
      <c r="H14" s="18">
        <v>189</v>
      </c>
      <c r="I14" s="18">
        <v>194</v>
      </c>
      <c r="J14" s="18">
        <v>192</v>
      </c>
      <c r="K14" s="19">
        <v>6</v>
      </c>
      <c r="L14" s="19">
        <v>1150</v>
      </c>
      <c r="M14" s="20">
        <v>191.66666666666666</v>
      </c>
      <c r="N14" s="21">
        <v>10</v>
      </c>
      <c r="O14" s="22">
        <v>201.66666666666666</v>
      </c>
    </row>
    <row r="15" spans="1:17" x14ac:dyDescent="0.3">
      <c r="A15" s="14" t="s">
        <v>60</v>
      </c>
      <c r="B15" s="15" t="s">
        <v>25</v>
      </c>
      <c r="C15" s="16">
        <v>44754</v>
      </c>
      <c r="D15" s="17" t="s">
        <v>23</v>
      </c>
      <c r="E15" s="18">
        <v>191</v>
      </c>
      <c r="F15" s="18">
        <v>186</v>
      </c>
      <c r="G15" s="18">
        <v>182</v>
      </c>
      <c r="H15" s="18"/>
      <c r="I15" s="18"/>
      <c r="J15" s="18"/>
      <c r="K15" s="19">
        <v>3</v>
      </c>
      <c r="L15" s="19">
        <v>559</v>
      </c>
      <c r="M15" s="20">
        <v>186.33333333333334</v>
      </c>
      <c r="N15" s="21">
        <v>6</v>
      </c>
      <c r="O15" s="22">
        <v>192.33333333333334</v>
      </c>
    </row>
    <row r="16" spans="1:17" x14ac:dyDescent="0.3">
      <c r="A16" s="14" t="s">
        <v>60</v>
      </c>
      <c r="B16" s="15" t="s">
        <v>25</v>
      </c>
      <c r="C16" s="16">
        <v>44768</v>
      </c>
      <c r="D16" s="17" t="s">
        <v>24</v>
      </c>
      <c r="E16" s="18">
        <v>194</v>
      </c>
      <c r="F16" s="18">
        <v>187</v>
      </c>
      <c r="G16" s="18">
        <v>184</v>
      </c>
      <c r="H16" s="18"/>
      <c r="I16" s="18"/>
      <c r="J16" s="18"/>
      <c r="K16" s="19">
        <v>3</v>
      </c>
      <c r="L16" s="19">
        <v>565</v>
      </c>
      <c r="M16" s="20">
        <v>188.33333333333334</v>
      </c>
      <c r="N16" s="21">
        <v>3</v>
      </c>
      <c r="O16" s="22">
        <v>191.33333333333334</v>
      </c>
    </row>
    <row r="17" spans="1:15" x14ac:dyDescent="0.3">
      <c r="A17" s="14" t="s">
        <v>60</v>
      </c>
      <c r="B17" s="15" t="s">
        <v>25</v>
      </c>
      <c r="C17" s="16">
        <v>44782</v>
      </c>
      <c r="D17" s="17" t="s">
        <v>23</v>
      </c>
      <c r="E17" s="18">
        <v>194</v>
      </c>
      <c r="F17" s="18">
        <v>192</v>
      </c>
      <c r="G17" s="18">
        <v>192</v>
      </c>
      <c r="H17" s="18"/>
      <c r="I17" s="18"/>
      <c r="J17" s="18"/>
      <c r="K17" s="19">
        <v>3</v>
      </c>
      <c r="L17" s="19">
        <v>578</v>
      </c>
      <c r="M17" s="20">
        <v>192.66666666666666</v>
      </c>
      <c r="N17" s="21">
        <v>6</v>
      </c>
      <c r="O17" s="22">
        <v>198.66666666666666</v>
      </c>
    </row>
    <row r="18" spans="1:15" x14ac:dyDescent="0.3">
      <c r="A18" s="14" t="s">
        <v>60</v>
      </c>
      <c r="B18" s="15" t="s">
        <v>25</v>
      </c>
      <c r="C18" s="16">
        <v>44779</v>
      </c>
      <c r="D18" s="17" t="s">
        <v>54</v>
      </c>
      <c r="E18" s="18">
        <v>187</v>
      </c>
      <c r="F18" s="18">
        <v>195</v>
      </c>
      <c r="G18" s="18">
        <v>194</v>
      </c>
      <c r="H18" s="18">
        <v>194</v>
      </c>
      <c r="I18" s="18"/>
      <c r="J18" s="18"/>
      <c r="K18" s="19">
        <v>4</v>
      </c>
      <c r="L18" s="19">
        <v>770</v>
      </c>
      <c r="M18" s="20">
        <v>192.5</v>
      </c>
      <c r="N18" s="21">
        <v>13</v>
      </c>
      <c r="O18" s="22">
        <v>205.5</v>
      </c>
    </row>
    <row r="19" spans="1:15" x14ac:dyDescent="0.3">
      <c r="A19" s="14" t="s">
        <v>60</v>
      </c>
      <c r="B19" s="15" t="s">
        <v>25</v>
      </c>
      <c r="C19" s="16">
        <v>44793</v>
      </c>
      <c r="D19" s="17" t="s">
        <v>23</v>
      </c>
      <c r="E19" s="18">
        <v>188</v>
      </c>
      <c r="F19" s="18">
        <v>194</v>
      </c>
      <c r="G19" s="18">
        <v>191</v>
      </c>
      <c r="H19" s="18">
        <v>188</v>
      </c>
      <c r="I19" s="18"/>
      <c r="J19" s="18"/>
      <c r="K19" s="19">
        <v>4</v>
      </c>
      <c r="L19" s="19">
        <v>761</v>
      </c>
      <c r="M19" s="20">
        <v>190.25</v>
      </c>
      <c r="N19" s="21">
        <v>4</v>
      </c>
      <c r="O19" s="22">
        <v>194.25</v>
      </c>
    </row>
    <row r="20" spans="1:15" x14ac:dyDescent="0.3">
      <c r="A20" s="14" t="s">
        <v>60</v>
      </c>
      <c r="B20" s="15" t="s">
        <v>25</v>
      </c>
      <c r="C20" s="16">
        <v>44794</v>
      </c>
      <c r="D20" s="17" t="s">
        <v>24</v>
      </c>
      <c r="E20" s="18">
        <v>186</v>
      </c>
      <c r="F20" s="18">
        <v>189</v>
      </c>
      <c r="G20" s="18">
        <v>189</v>
      </c>
      <c r="H20" s="18">
        <v>188</v>
      </c>
      <c r="I20" s="18"/>
      <c r="J20" s="18"/>
      <c r="K20" s="19">
        <v>4</v>
      </c>
      <c r="L20" s="19">
        <v>752</v>
      </c>
      <c r="M20" s="20">
        <v>188</v>
      </c>
      <c r="N20" s="21">
        <v>4</v>
      </c>
      <c r="O20" s="22">
        <v>192</v>
      </c>
    </row>
    <row r="21" spans="1:15" x14ac:dyDescent="0.3">
      <c r="A21" s="14" t="s">
        <v>20</v>
      </c>
      <c r="B21" s="15" t="s">
        <v>25</v>
      </c>
      <c r="C21" s="16">
        <v>44807</v>
      </c>
      <c r="D21" s="17" t="s">
        <v>156</v>
      </c>
      <c r="E21" s="18">
        <v>196</v>
      </c>
      <c r="F21" s="18">
        <v>193</v>
      </c>
      <c r="G21" s="18">
        <v>192</v>
      </c>
      <c r="H21" s="18">
        <v>195</v>
      </c>
      <c r="I21" s="18">
        <v>192</v>
      </c>
      <c r="J21" s="18">
        <v>196</v>
      </c>
      <c r="K21" s="19">
        <v>6</v>
      </c>
      <c r="L21" s="19">
        <v>1164</v>
      </c>
      <c r="M21" s="20">
        <v>194</v>
      </c>
      <c r="N21" s="21">
        <v>4</v>
      </c>
      <c r="O21" s="22">
        <v>198</v>
      </c>
    </row>
    <row r="22" spans="1:15" x14ac:dyDescent="0.3">
      <c r="A22" s="14" t="s">
        <v>60</v>
      </c>
      <c r="B22" s="15" t="s">
        <v>25</v>
      </c>
      <c r="C22" s="16">
        <v>44803</v>
      </c>
      <c r="D22" s="17" t="s">
        <v>24</v>
      </c>
      <c r="E22" s="18">
        <v>185</v>
      </c>
      <c r="F22" s="18">
        <v>188</v>
      </c>
      <c r="G22" s="18">
        <v>188</v>
      </c>
      <c r="H22" s="18"/>
      <c r="I22" s="18"/>
      <c r="J22" s="18"/>
      <c r="K22" s="19">
        <v>3</v>
      </c>
      <c r="L22" s="19">
        <v>561</v>
      </c>
      <c r="M22" s="20">
        <v>187</v>
      </c>
      <c r="N22" s="21">
        <v>3</v>
      </c>
      <c r="O22" s="22">
        <v>190</v>
      </c>
    </row>
    <row r="23" spans="1:15" x14ac:dyDescent="0.3">
      <c r="A23" s="14" t="s">
        <v>60</v>
      </c>
      <c r="B23" s="15" t="s">
        <v>25</v>
      </c>
      <c r="C23" s="16">
        <v>44821</v>
      </c>
      <c r="D23" s="17" t="s">
        <v>23</v>
      </c>
      <c r="E23" s="18">
        <v>194</v>
      </c>
      <c r="F23" s="18">
        <v>192</v>
      </c>
      <c r="G23" s="18">
        <v>191</v>
      </c>
      <c r="H23" s="18">
        <v>192</v>
      </c>
      <c r="I23" s="18"/>
      <c r="J23" s="18"/>
      <c r="K23" s="19">
        <v>4</v>
      </c>
      <c r="L23" s="19">
        <v>769</v>
      </c>
      <c r="M23" s="20">
        <v>192.25</v>
      </c>
      <c r="N23" s="21">
        <v>6</v>
      </c>
      <c r="O23" s="22">
        <v>198.25</v>
      </c>
    </row>
    <row r="24" spans="1:15" x14ac:dyDescent="0.3">
      <c r="A24" s="14" t="s">
        <v>60</v>
      </c>
      <c r="B24" s="15" t="s">
        <v>25</v>
      </c>
      <c r="C24" s="16">
        <v>44822</v>
      </c>
      <c r="D24" s="17" t="s">
        <v>24</v>
      </c>
      <c r="E24" s="18">
        <v>187</v>
      </c>
      <c r="F24" s="18">
        <v>181</v>
      </c>
      <c r="G24" s="18">
        <v>190</v>
      </c>
      <c r="H24" s="18">
        <v>185</v>
      </c>
      <c r="I24" s="18"/>
      <c r="J24" s="18"/>
      <c r="K24" s="19">
        <v>4</v>
      </c>
      <c r="L24" s="19">
        <v>743</v>
      </c>
      <c r="M24" s="20">
        <v>185.75</v>
      </c>
      <c r="N24" s="21">
        <v>5</v>
      </c>
      <c r="O24" s="22">
        <v>190.75</v>
      </c>
    </row>
    <row r="25" spans="1:15" x14ac:dyDescent="0.3">
      <c r="A25" s="102" t="s">
        <v>60</v>
      </c>
      <c r="B25" s="15" t="s">
        <v>25</v>
      </c>
      <c r="C25" s="16">
        <v>44817</v>
      </c>
      <c r="D25" s="17" t="s">
        <v>23</v>
      </c>
      <c r="E25" s="18">
        <v>196.001</v>
      </c>
      <c r="F25" s="18">
        <v>193</v>
      </c>
      <c r="G25" s="18">
        <v>196</v>
      </c>
      <c r="H25" s="18"/>
      <c r="I25" s="18"/>
      <c r="J25" s="18"/>
      <c r="K25" s="19">
        <v>3</v>
      </c>
      <c r="L25" s="19">
        <v>585.00099999999998</v>
      </c>
      <c r="M25" s="20">
        <v>195.00033333333332</v>
      </c>
      <c r="N25" s="21">
        <v>9</v>
      </c>
      <c r="O25" s="22">
        <v>204.00033333333332</v>
      </c>
    </row>
    <row r="26" spans="1:15" x14ac:dyDescent="0.3">
      <c r="A26" s="102" t="s">
        <v>60</v>
      </c>
      <c r="B26" s="15" t="s">
        <v>25</v>
      </c>
      <c r="C26" s="16">
        <v>44815</v>
      </c>
      <c r="D26" s="17" t="s">
        <v>54</v>
      </c>
      <c r="E26" s="18">
        <v>188</v>
      </c>
      <c r="F26" s="18">
        <v>190</v>
      </c>
      <c r="G26" s="18">
        <v>195</v>
      </c>
      <c r="H26" s="18">
        <v>193</v>
      </c>
      <c r="I26" s="18"/>
      <c r="J26" s="18"/>
      <c r="K26" s="19">
        <v>4</v>
      </c>
      <c r="L26" s="19">
        <v>766</v>
      </c>
      <c r="M26" s="20">
        <v>191.5</v>
      </c>
      <c r="N26" s="21">
        <v>13</v>
      </c>
      <c r="O26" s="22">
        <v>204.5</v>
      </c>
    </row>
    <row r="28" spans="1:15" x14ac:dyDescent="0.3">
      <c r="K28" s="8">
        <f>SUM(K2:K27)</f>
        <v>103</v>
      </c>
      <c r="L28" s="8">
        <f>SUM(L2:L27)</f>
        <v>19623.005000000001</v>
      </c>
      <c r="M28" s="7">
        <f>SUM(L28/K28)</f>
        <v>190.51461165048545</v>
      </c>
      <c r="N28" s="8">
        <f>SUM(N2:N27)</f>
        <v>218</v>
      </c>
      <c r="O28" s="12">
        <f>SUM(M28+N28)</f>
        <v>408.51461165048545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_1_1"/>
    <protectedRange algorithmName="SHA-512" hashValue="ON39YdpmFHfN9f47KpiRvqrKx0V9+erV1CNkpWzYhW/Qyc6aT8rEyCrvauWSYGZK2ia3o7vd3akF07acHAFpOA==" saltValue="yVW9XmDwTqEnmpSGai0KYg==" spinCount="100000" sqref="D2" name="Range1_1_4_1_1"/>
    <protectedRange algorithmName="SHA-512" hashValue="ON39YdpmFHfN9f47KpiRvqrKx0V9+erV1CNkpWzYhW/Qyc6aT8rEyCrvauWSYGZK2ia3o7vd3akF07acHAFpOA==" saltValue="yVW9XmDwTqEnmpSGai0KYg==" spinCount="100000" sqref="E5:J6 B5:C6" name="Range1_21"/>
    <protectedRange algorithmName="SHA-512" hashValue="ON39YdpmFHfN9f47KpiRvqrKx0V9+erV1CNkpWzYhW/Qyc6aT8rEyCrvauWSYGZK2ia3o7vd3akF07acHAFpOA==" saltValue="yVW9XmDwTqEnmpSGai0KYg==" spinCount="100000" sqref="D5:D6" name="Range1_1_20"/>
    <protectedRange algorithmName="SHA-512" hashValue="ON39YdpmFHfN9f47KpiRvqrKx0V9+erV1CNkpWzYhW/Qyc6aT8rEyCrvauWSYGZK2ia3o7vd3akF07acHAFpOA==" saltValue="yVW9XmDwTqEnmpSGai0KYg==" spinCount="100000" sqref="B7:C7 E7:J7" name="Range1_4_1_1_1_10"/>
    <protectedRange algorithmName="SHA-512" hashValue="ON39YdpmFHfN9f47KpiRvqrKx0V9+erV1CNkpWzYhW/Qyc6aT8rEyCrvauWSYGZK2ia3o7vd3akF07acHAFpOA==" saltValue="yVW9XmDwTqEnmpSGai0KYg==" spinCount="100000" sqref="D7" name="Range1_1_4_1_1_6"/>
    <protectedRange algorithmName="SHA-512" hashValue="ON39YdpmFHfN9f47KpiRvqrKx0V9+erV1CNkpWzYhW/Qyc6aT8rEyCrvauWSYGZK2ia3o7vd3akF07acHAFpOA==" saltValue="yVW9XmDwTqEnmpSGai0KYg==" spinCount="100000" sqref="B8:C8 E8:J8" name="Range1_4_1_1_1_11"/>
    <protectedRange algorithmName="SHA-512" hashValue="ON39YdpmFHfN9f47KpiRvqrKx0V9+erV1CNkpWzYhW/Qyc6aT8rEyCrvauWSYGZK2ia3o7vd3akF07acHAFpOA==" saltValue="yVW9XmDwTqEnmpSGai0KYg==" spinCount="100000" sqref="D8" name="Range1_1_4_1_1_7"/>
    <protectedRange algorithmName="SHA-512" hashValue="ON39YdpmFHfN9f47KpiRvqrKx0V9+erV1CNkpWzYhW/Qyc6aT8rEyCrvauWSYGZK2ia3o7vd3akF07acHAFpOA==" saltValue="yVW9XmDwTqEnmpSGai0KYg==" spinCount="100000" sqref="E9:J9 B9:C9" name="Range1_68"/>
    <protectedRange algorithmName="SHA-512" hashValue="ON39YdpmFHfN9f47KpiRvqrKx0V9+erV1CNkpWzYhW/Qyc6aT8rEyCrvauWSYGZK2ia3o7vd3akF07acHAFpOA==" saltValue="yVW9XmDwTqEnmpSGai0KYg==" spinCount="100000" sqref="D9" name="Range1_1_66"/>
    <protectedRange algorithmName="SHA-512" hashValue="ON39YdpmFHfN9f47KpiRvqrKx0V9+erV1CNkpWzYhW/Qyc6aT8rEyCrvauWSYGZK2ia3o7vd3akF07acHAFpOA==" saltValue="yVW9XmDwTqEnmpSGai0KYg==" spinCount="100000" sqref="B10:C10 E10:J10" name="Range1_4_1_1_1_1"/>
    <protectedRange algorithmName="SHA-512" hashValue="ON39YdpmFHfN9f47KpiRvqrKx0V9+erV1CNkpWzYhW/Qyc6aT8rEyCrvauWSYGZK2ia3o7vd3akF07acHAFpOA==" saltValue="yVW9XmDwTqEnmpSGai0KYg==" spinCount="100000" sqref="D10" name="Range1_1_4_1_1_1"/>
    <protectedRange algorithmName="SHA-512" hashValue="ON39YdpmFHfN9f47KpiRvqrKx0V9+erV1CNkpWzYhW/Qyc6aT8rEyCrvauWSYGZK2ia3o7vd3akF07acHAFpOA==" saltValue="yVW9XmDwTqEnmpSGai0KYg==" spinCount="100000" sqref="B11:C11" name="Range1_1_2_1_1"/>
    <protectedRange algorithmName="SHA-512" hashValue="ON39YdpmFHfN9f47KpiRvqrKx0V9+erV1CNkpWzYhW/Qyc6aT8rEyCrvauWSYGZK2ia3o7vd3akF07acHAFpOA==" saltValue="yVW9XmDwTqEnmpSGai0KYg==" spinCount="100000" sqref="D11" name="Range1_1_1_2_1"/>
    <protectedRange algorithmName="SHA-512" hashValue="ON39YdpmFHfN9f47KpiRvqrKx0V9+erV1CNkpWzYhW/Qyc6aT8rEyCrvauWSYGZK2ia3o7vd3akF07acHAFpOA==" saltValue="yVW9XmDwTqEnmpSGai0KYg==" spinCount="100000" sqref="E11:J11" name="Range1_4_1_1"/>
    <protectedRange algorithmName="SHA-512" hashValue="ON39YdpmFHfN9f47KpiRvqrKx0V9+erV1CNkpWzYhW/Qyc6aT8rEyCrvauWSYGZK2ia3o7vd3akF07acHAFpOA==" saltValue="yVW9XmDwTqEnmpSGai0KYg==" spinCount="100000" sqref="B12:C12 I12:J12" name="Range1_22"/>
    <protectedRange algorithmName="SHA-512" hashValue="ON39YdpmFHfN9f47KpiRvqrKx0V9+erV1CNkpWzYhW/Qyc6aT8rEyCrvauWSYGZK2ia3o7vd3akF07acHAFpOA==" saltValue="yVW9XmDwTqEnmpSGai0KYg==" spinCount="100000" sqref="D12" name="Range1_1_18"/>
    <protectedRange algorithmName="SHA-512" hashValue="ON39YdpmFHfN9f47KpiRvqrKx0V9+erV1CNkpWzYhW/Qyc6aT8rEyCrvauWSYGZK2ia3o7vd3akF07acHAFpOA==" saltValue="yVW9XmDwTqEnmpSGai0KYg==" spinCount="100000" sqref="E12:H12" name="Range1_3_7"/>
    <protectedRange algorithmName="SHA-512" hashValue="ON39YdpmFHfN9f47KpiRvqrKx0V9+erV1CNkpWzYhW/Qyc6aT8rEyCrvauWSYGZK2ia3o7vd3akF07acHAFpOA==" saltValue="yVW9XmDwTqEnmpSGai0KYg==" spinCount="100000" sqref="E13:J13" name="Range1_6"/>
    <protectedRange algorithmName="SHA-512" hashValue="ON39YdpmFHfN9f47KpiRvqrKx0V9+erV1CNkpWzYhW/Qyc6aT8rEyCrvauWSYGZK2ia3o7vd3akF07acHAFpOA==" saltValue="yVW9XmDwTqEnmpSGai0KYg==" spinCount="100000" sqref="B13:C13" name="Range1_1_2_1"/>
    <protectedRange algorithmName="SHA-512" hashValue="ON39YdpmFHfN9f47KpiRvqrKx0V9+erV1CNkpWzYhW/Qyc6aT8rEyCrvauWSYGZK2ia3o7vd3akF07acHAFpOA==" saltValue="yVW9XmDwTqEnmpSGai0KYg==" spinCount="100000" sqref="D13" name="Range1_1_1_2"/>
    <protectedRange algorithmName="SHA-512" hashValue="ON39YdpmFHfN9f47KpiRvqrKx0V9+erV1CNkpWzYhW/Qyc6aT8rEyCrvauWSYGZK2ia3o7vd3akF07acHAFpOA==" saltValue="yVW9XmDwTqEnmpSGai0KYg==" spinCount="100000" sqref="I14:J14 B14:C14" name="Range1_19"/>
    <protectedRange algorithmName="SHA-512" hashValue="ON39YdpmFHfN9f47KpiRvqrKx0V9+erV1CNkpWzYhW/Qyc6aT8rEyCrvauWSYGZK2ia3o7vd3akF07acHAFpOA==" saltValue="yVW9XmDwTqEnmpSGai0KYg==" spinCount="100000" sqref="D14" name="Range1_1_16"/>
    <protectedRange algorithmName="SHA-512" hashValue="ON39YdpmFHfN9f47KpiRvqrKx0V9+erV1CNkpWzYhW/Qyc6aT8rEyCrvauWSYGZK2ia3o7vd3akF07acHAFpOA==" saltValue="yVW9XmDwTqEnmpSGai0KYg==" spinCount="100000" sqref="E14:H14" name="Range1_3_7_1"/>
    <protectedRange algorithmName="SHA-512" hashValue="ON39YdpmFHfN9f47KpiRvqrKx0V9+erV1CNkpWzYhW/Qyc6aT8rEyCrvauWSYGZK2ia3o7vd3akF07acHAFpOA==" saltValue="yVW9XmDwTqEnmpSGai0KYg==" spinCount="100000" sqref="E15:J15 B15:C15" name="Range1_20"/>
    <protectedRange algorithmName="SHA-512" hashValue="ON39YdpmFHfN9f47KpiRvqrKx0V9+erV1CNkpWzYhW/Qyc6aT8rEyCrvauWSYGZK2ia3o7vd3akF07acHAFpOA==" saltValue="yVW9XmDwTqEnmpSGai0KYg==" spinCount="100000" sqref="D15" name="Range1_1_17"/>
    <protectedRange algorithmName="SHA-512" hashValue="ON39YdpmFHfN9f47KpiRvqrKx0V9+erV1CNkpWzYhW/Qyc6aT8rEyCrvauWSYGZK2ia3o7vd3akF07acHAFpOA==" saltValue="yVW9XmDwTqEnmpSGai0KYg==" spinCount="100000" sqref="I16:J16 B16:C16" name="Range1_28"/>
    <protectedRange algorithmName="SHA-512" hashValue="ON39YdpmFHfN9f47KpiRvqrKx0V9+erV1CNkpWzYhW/Qyc6aT8rEyCrvauWSYGZK2ia3o7vd3akF07acHAFpOA==" saltValue="yVW9XmDwTqEnmpSGai0KYg==" spinCount="100000" sqref="D16" name="Range1_1_20_1"/>
    <protectedRange algorithmName="SHA-512" hashValue="ON39YdpmFHfN9f47KpiRvqrKx0V9+erV1CNkpWzYhW/Qyc6aT8rEyCrvauWSYGZK2ia3o7vd3akF07acHAFpOA==" saltValue="yVW9XmDwTqEnmpSGai0KYg==" spinCount="100000" sqref="E16:H16" name="Range1_3_8"/>
    <protectedRange algorithmName="SHA-512" hashValue="ON39YdpmFHfN9f47KpiRvqrKx0V9+erV1CNkpWzYhW/Qyc6aT8rEyCrvauWSYGZK2ia3o7vd3akF07acHAFpOA==" saltValue="yVW9XmDwTqEnmpSGai0KYg==" spinCount="100000" sqref="B17:C17 E17:J17" name="Range1_35"/>
    <protectedRange algorithmName="SHA-512" hashValue="ON39YdpmFHfN9f47KpiRvqrKx0V9+erV1CNkpWzYhW/Qyc6aT8rEyCrvauWSYGZK2ia3o7vd3akF07acHAFpOA==" saltValue="yVW9XmDwTqEnmpSGai0KYg==" spinCount="100000" sqref="D17" name="Range1_1_25"/>
    <protectedRange algorithmName="SHA-512" hashValue="ON39YdpmFHfN9f47KpiRvqrKx0V9+erV1CNkpWzYhW/Qyc6aT8rEyCrvauWSYGZK2ia3o7vd3akF07acHAFpOA==" saltValue="yVW9XmDwTqEnmpSGai0KYg==" spinCount="100000" sqref="E18:J18 B18:C18" name="Range1_36"/>
    <protectedRange algorithmName="SHA-512" hashValue="ON39YdpmFHfN9f47KpiRvqrKx0V9+erV1CNkpWzYhW/Qyc6aT8rEyCrvauWSYGZK2ia3o7vd3akF07acHAFpOA==" saltValue="yVW9XmDwTqEnmpSGai0KYg==" spinCount="100000" sqref="D18" name="Range1_1_26"/>
    <protectedRange algorithmName="SHA-512" hashValue="ON39YdpmFHfN9f47KpiRvqrKx0V9+erV1CNkpWzYhW/Qyc6aT8rEyCrvauWSYGZK2ia3o7vd3akF07acHAFpOA==" saltValue="yVW9XmDwTqEnmpSGai0KYg==" spinCount="100000" sqref="B19:C20 I19:J20" name="Range1_10"/>
    <protectedRange algorithmName="SHA-512" hashValue="ON39YdpmFHfN9f47KpiRvqrKx0V9+erV1CNkpWzYhW/Qyc6aT8rEyCrvauWSYGZK2ia3o7vd3akF07acHAFpOA==" saltValue="yVW9XmDwTqEnmpSGai0KYg==" spinCount="100000" sqref="D19:D20" name="Range1_1_12"/>
    <protectedRange algorithmName="SHA-512" hashValue="ON39YdpmFHfN9f47KpiRvqrKx0V9+erV1CNkpWzYhW/Qyc6aT8rEyCrvauWSYGZK2ia3o7vd3akF07acHAFpOA==" saltValue="yVW9XmDwTqEnmpSGai0KYg==" spinCount="100000" sqref="E19:H20" name="Range1_3_3"/>
    <protectedRange algorithmName="SHA-512" hashValue="ON39YdpmFHfN9f47KpiRvqrKx0V9+erV1CNkpWzYhW/Qyc6aT8rEyCrvauWSYGZK2ia3o7vd3akF07acHAFpOA==" saltValue="yVW9XmDwTqEnmpSGai0KYg==" spinCount="100000" sqref="E21:J22 B22 C21:C22" name="Range1_16"/>
    <protectedRange algorithmName="SHA-512" hashValue="ON39YdpmFHfN9f47KpiRvqrKx0V9+erV1CNkpWzYhW/Qyc6aT8rEyCrvauWSYGZK2ia3o7vd3akF07acHAFpOA==" saltValue="yVW9XmDwTqEnmpSGai0KYg==" spinCount="100000" sqref="D21:D22" name="Range1_1_22"/>
    <protectedRange algorithmName="SHA-512" hashValue="ON39YdpmFHfN9f47KpiRvqrKx0V9+erV1CNkpWzYhW/Qyc6aT8rEyCrvauWSYGZK2ia3o7vd3akF07acHAFpOA==" saltValue="yVW9XmDwTqEnmpSGai0KYg==" spinCount="100000" sqref="E24:J25 B24:C25" name="Range1_2_1_1_3"/>
    <protectedRange algorithmName="SHA-512" hashValue="ON39YdpmFHfN9f47KpiRvqrKx0V9+erV1CNkpWzYhW/Qyc6aT8rEyCrvauWSYGZK2ia3o7vd3akF07acHAFpOA==" saltValue="yVW9XmDwTqEnmpSGai0KYg==" spinCount="100000" sqref="D24:D25" name="Range1_1_3_1_1_3"/>
    <protectedRange algorithmName="SHA-512" hashValue="ON39YdpmFHfN9f47KpiRvqrKx0V9+erV1CNkpWzYhW/Qyc6aT8rEyCrvauWSYGZK2ia3o7vd3akF07acHAFpOA==" saltValue="yVW9XmDwTqEnmpSGai0KYg==" spinCount="100000" sqref="E26:J26 B26:C26" name="Range1_4_1_1_1_6"/>
    <protectedRange algorithmName="SHA-512" hashValue="ON39YdpmFHfN9f47KpiRvqrKx0V9+erV1CNkpWzYhW/Qyc6aT8rEyCrvauWSYGZK2ia3o7vd3akF07acHAFpOA==" saltValue="yVW9XmDwTqEnmpSGai0KYg==" spinCount="100000" sqref="D26" name="Range1_1_4_1_1_3"/>
  </protectedRanges>
  <conditionalFormatting sqref="E2">
    <cfRule type="top10" dxfId="296" priority="144" rank="1"/>
  </conditionalFormatting>
  <conditionalFormatting sqref="F2">
    <cfRule type="top10" dxfId="295" priority="143" rank="1"/>
  </conditionalFormatting>
  <conditionalFormatting sqref="G2">
    <cfRule type="top10" dxfId="294" priority="142" rank="1"/>
  </conditionalFormatting>
  <conditionalFormatting sqref="H2">
    <cfRule type="top10" dxfId="293" priority="141" rank="1"/>
  </conditionalFormatting>
  <conditionalFormatting sqref="I2">
    <cfRule type="top10" dxfId="292" priority="140" rank="1"/>
  </conditionalFormatting>
  <conditionalFormatting sqref="J2">
    <cfRule type="top10" dxfId="291" priority="139" rank="1"/>
  </conditionalFormatting>
  <conditionalFormatting sqref="E4">
    <cfRule type="top10" dxfId="290" priority="126" rank="1"/>
  </conditionalFormatting>
  <conditionalFormatting sqref="F4">
    <cfRule type="top10" dxfId="289" priority="125" rank="1"/>
  </conditionalFormatting>
  <conditionalFormatting sqref="G4">
    <cfRule type="top10" dxfId="288" priority="124" rank="1"/>
  </conditionalFormatting>
  <conditionalFormatting sqref="H4">
    <cfRule type="top10" dxfId="287" priority="123" rank="1"/>
  </conditionalFormatting>
  <conditionalFormatting sqref="I4">
    <cfRule type="top10" dxfId="286" priority="122" rank="1"/>
  </conditionalFormatting>
  <conditionalFormatting sqref="J4">
    <cfRule type="top10" dxfId="285" priority="121" rank="1"/>
  </conditionalFormatting>
  <conditionalFormatting sqref="J5:J6">
    <cfRule type="top10" dxfId="284" priority="115" rank="1"/>
  </conditionalFormatting>
  <conditionalFormatting sqref="I5:I6">
    <cfRule type="top10" dxfId="283" priority="116" rank="1"/>
  </conditionalFormatting>
  <conditionalFormatting sqref="H5:H6">
    <cfRule type="top10" dxfId="282" priority="117" rank="1"/>
  </conditionalFormatting>
  <conditionalFormatting sqref="G5:G6">
    <cfRule type="top10" dxfId="281" priority="118" rank="1"/>
  </conditionalFormatting>
  <conditionalFormatting sqref="F5:F6">
    <cfRule type="top10" dxfId="280" priority="119" rank="1"/>
  </conditionalFormatting>
  <conditionalFormatting sqref="E5:E6">
    <cfRule type="top10" dxfId="279" priority="120" rank="1"/>
  </conditionalFormatting>
  <conditionalFormatting sqref="E7">
    <cfRule type="top10" dxfId="278" priority="114" rank="1"/>
  </conditionalFormatting>
  <conditionalFormatting sqref="F7">
    <cfRule type="top10" dxfId="277" priority="113" rank="1"/>
  </conditionalFormatting>
  <conditionalFormatting sqref="G7">
    <cfRule type="top10" dxfId="276" priority="112" rank="1"/>
  </conditionalFormatting>
  <conditionalFormatting sqref="H7">
    <cfRule type="top10" dxfId="275" priority="111" rank="1"/>
  </conditionalFormatting>
  <conditionalFormatting sqref="I7">
    <cfRule type="top10" dxfId="274" priority="110" rank="1"/>
  </conditionalFormatting>
  <conditionalFormatting sqref="J7">
    <cfRule type="top10" dxfId="273" priority="109" rank="1"/>
  </conditionalFormatting>
  <conditionalFormatting sqref="E8">
    <cfRule type="top10" dxfId="272" priority="108" rank="1"/>
  </conditionalFormatting>
  <conditionalFormatting sqref="F8">
    <cfRule type="top10" dxfId="271" priority="107" rank="1"/>
  </conditionalFormatting>
  <conditionalFormatting sqref="G8">
    <cfRule type="top10" dxfId="270" priority="106" rank="1"/>
  </conditionalFormatting>
  <conditionalFormatting sqref="H8">
    <cfRule type="top10" dxfId="269" priority="105" rank="1"/>
  </conditionalFormatting>
  <conditionalFormatting sqref="I8">
    <cfRule type="top10" dxfId="268" priority="104" rank="1"/>
  </conditionalFormatting>
  <conditionalFormatting sqref="J8">
    <cfRule type="top10" dxfId="267" priority="103" rank="1"/>
  </conditionalFormatting>
  <conditionalFormatting sqref="E9:J9">
    <cfRule type="cellIs" dxfId="266" priority="102" operator="equal">
      <formula>200</formula>
    </cfRule>
  </conditionalFormatting>
  <conditionalFormatting sqref="F9">
    <cfRule type="top10" dxfId="265" priority="96" rank="1"/>
  </conditionalFormatting>
  <conditionalFormatting sqref="G9">
    <cfRule type="top10" dxfId="264" priority="97" rank="1"/>
  </conditionalFormatting>
  <conditionalFormatting sqref="H9">
    <cfRule type="top10" dxfId="263" priority="98" rank="1"/>
  </conditionalFormatting>
  <conditionalFormatting sqref="I9">
    <cfRule type="top10" dxfId="262" priority="99" rank="1"/>
  </conditionalFormatting>
  <conditionalFormatting sqref="J9">
    <cfRule type="top10" dxfId="261" priority="100" rank="1"/>
  </conditionalFormatting>
  <conditionalFormatting sqref="E9">
    <cfRule type="top10" dxfId="260" priority="101" rank="1"/>
  </conditionalFormatting>
  <conditionalFormatting sqref="E10">
    <cfRule type="top10" dxfId="259" priority="95" rank="1"/>
  </conditionalFormatting>
  <conditionalFormatting sqref="F10">
    <cfRule type="top10" dxfId="258" priority="94" rank="1"/>
  </conditionalFormatting>
  <conditionalFormatting sqref="G10">
    <cfRule type="top10" dxfId="257" priority="93" rank="1"/>
  </conditionalFormatting>
  <conditionalFormatting sqref="H10">
    <cfRule type="top10" dxfId="256" priority="92" rank="1"/>
  </conditionalFormatting>
  <conditionalFormatting sqref="I10">
    <cfRule type="top10" dxfId="255" priority="91" rank="1"/>
  </conditionalFormatting>
  <conditionalFormatting sqref="J10">
    <cfRule type="top10" dxfId="254" priority="90" rank="1"/>
  </conditionalFormatting>
  <conditionalFormatting sqref="E11">
    <cfRule type="top10" dxfId="253" priority="84" rank="1"/>
  </conditionalFormatting>
  <conditionalFormatting sqref="F11">
    <cfRule type="top10" dxfId="252" priority="85" rank="1"/>
  </conditionalFormatting>
  <conditionalFormatting sqref="G11">
    <cfRule type="top10" dxfId="251" priority="86" rank="1"/>
  </conditionalFormatting>
  <conditionalFormatting sqref="H11">
    <cfRule type="top10" dxfId="250" priority="87" rank="1"/>
  </conditionalFormatting>
  <conditionalFormatting sqref="I11">
    <cfRule type="top10" dxfId="249" priority="88" rank="1"/>
  </conditionalFormatting>
  <conditionalFormatting sqref="J11">
    <cfRule type="top10" dxfId="248" priority="89" rank="1"/>
  </conditionalFormatting>
  <conditionalFormatting sqref="F12">
    <cfRule type="top10" dxfId="247" priority="81" rank="1"/>
  </conditionalFormatting>
  <conditionalFormatting sqref="I12">
    <cfRule type="top10" dxfId="246" priority="78" rank="1"/>
    <cfRule type="top10" dxfId="245" priority="83" rank="1"/>
  </conditionalFormatting>
  <conditionalFormatting sqref="E12">
    <cfRule type="top10" dxfId="244" priority="82" rank="1"/>
  </conditionalFormatting>
  <conditionalFormatting sqref="G12">
    <cfRule type="top10" dxfId="243" priority="80" rank="1"/>
  </conditionalFormatting>
  <conditionalFormatting sqref="H12">
    <cfRule type="top10" dxfId="242" priority="79" rank="1"/>
  </conditionalFormatting>
  <conditionalFormatting sqref="J12">
    <cfRule type="top10" dxfId="241" priority="77" rank="1"/>
  </conditionalFormatting>
  <conditionalFormatting sqref="E12:J12">
    <cfRule type="cellIs" dxfId="240" priority="76" operator="greaterThanOrEqual">
      <formula>200</formula>
    </cfRule>
  </conditionalFormatting>
  <conditionalFormatting sqref="F13">
    <cfRule type="top10" dxfId="239" priority="70" rank="1"/>
  </conditionalFormatting>
  <conditionalFormatting sqref="G13">
    <cfRule type="top10" dxfId="238" priority="71" rank="1"/>
  </conditionalFormatting>
  <conditionalFormatting sqref="H13">
    <cfRule type="top10" dxfId="237" priority="72" rank="1"/>
  </conditionalFormatting>
  <conditionalFormatting sqref="I13">
    <cfRule type="top10" dxfId="236" priority="73" rank="1"/>
  </conditionalFormatting>
  <conditionalFormatting sqref="J13">
    <cfRule type="top10" dxfId="235" priority="74" rank="1"/>
  </conditionalFormatting>
  <conditionalFormatting sqref="E13">
    <cfRule type="top10" dxfId="234" priority="75" rank="1"/>
  </conditionalFormatting>
  <conditionalFormatting sqref="E13:J13">
    <cfRule type="cellIs" dxfId="233" priority="69" operator="equal">
      <formula>200</formula>
    </cfRule>
  </conditionalFormatting>
  <conditionalFormatting sqref="F14">
    <cfRule type="top10" dxfId="232" priority="66" rank="1"/>
  </conditionalFormatting>
  <conditionalFormatting sqref="I14">
    <cfRule type="top10" dxfId="231" priority="63" rank="1"/>
    <cfRule type="top10" dxfId="230" priority="68" rank="1"/>
  </conditionalFormatting>
  <conditionalFormatting sqref="E14">
    <cfRule type="top10" dxfId="229" priority="67" rank="1"/>
  </conditionalFormatting>
  <conditionalFormatting sqref="G14">
    <cfRule type="top10" dxfId="228" priority="65" rank="1"/>
  </conditionalFormatting>
  <conditionalFormatting sqref="H14">
    <cfRule type="top10" dxfId="227" priority="64" rank="1"/>
  </conditionalFormatting>
  <conditionalFormatting sqref="J14">
    <cfRule type="top10" dxfId="226" priority="62" rank="1"/>
  </conditionalFormatting>
  <conditionalFormatting sqref="E14:J14">
    <cfRule type="cellIs" dxfId="225" priority="61" operator="greaterThanOrEqual">
      <formula>200</formula>
    </cfRule>
  </conditionalFormatting>
  <conditionalFormatting sqref="I15">
    <cfRule type="top10" dxfId="224" priority="55" rank="1"/>
  </conditionalFormatting>
  <conditionalFormatting sqref="H15">
    <cfRule type="top10" dxfId="223" priority="56" rank="1"/>
  </conditionalFormatting>
  <conditionalFormatting sqref="G15">
    <cfRule type="top10" dxfId="222" priority="57" rank="1"/>
  </conditionalFormatting>
  <conditionalFormatting sqref="F15">
    <cfRule type="top10" dxfId="221" priority="58" rank="1"/>
  </conditionalFormatting>
  <conditionalFormatting sqref="E15">
    <cfRule type="top10" dxfId="220" priority="59" rank="1"/>
  </conditionalFormatting>
  <conditionalFormatting sqref="J15">
    <cfRule type="top10" dxfId="219" priority="60" rank="1"/>
  </conditionalFormatting>
  <conditionalFormatting sqref="E15:J15">
    <cfRule type="cellIs" dxfId="218" priority="54" operator="equal">
      <formula>200</formula>
    </cfRule>
  </conditionalFormatting>
  <conditionalFormatting sqref="F16">
    <cfRule type="top10" dxfId="217" priority="51" rank="1"/>
  </conditionalFormatting>
  <conditionalFormatting sqref="I16">
    <cfRule type="top10" dxfId="216" priority="48" rank="1"/>
    <cfRule type="top10" dxfId="215" priority="53" rank="1"/>
  </conditionalFormatting>
  <conditionalFormatting sqref="E16">
    <cfRule type="top10" dxfId="214" priority="52" rank="1"/>
  </conditionalFormatting>
  <conditionalFormatting sqref="G16">
    <cfRule type="top10" dxfId="213" priority="50" rank="1"/>
  </conditionalFormatting>
  <conditionalFormatting sqref="H16">
    <cfRule type="top10" dxfId="212" priority="49" rank="1"/>
  </conditionalFormatting>
  <conditionalFormatting sqref="J16">
    <cfRule type="top10" dxfId="211" priority="47" rank="1"/>
  </conditionalFormatting>
  <conditionalFormatting sqref="E16:J16">
    <cfRule type="cellIs" dxfId="210" priority="46" operator="greaterThanOrEqual">
      <formula>200</formula>
    </cfRule>
  </conditionalFormatting>
  <conditionalFormatting sqref="E17:J17">
    <cfRule type="cellIs" dxfId="209" priority="45" operator="equal">
      <formula>200</formula>
    </cfRule>
  </conditionalFormatting>
  <conditionalFormatting sqref="F17">
    <cfRule type="top10" dxfId="208" priority="39" rank="1"/>
  </conditionalFormatting>
  <conditionalFormatting sqref="G17">
    <cfRule type="top10" dxfId="207" priority="40" rank="1"/>
  </conditionalFormatting>
  <conditionalFormatting sqref="H17">
    <cfRule type="top10" dxfId="206" priority="41" rank="1"/>
  </conditionalFormatting>
  <conditionalFormatting sqref="I17">
    <cfRule type="top10" dxfId="205" priority="42" rank="1"/>
  </conditionalFormatting>
  <conditionalFormatting sqref="J17">
    <cfRule type="top10" dxfId="204" priority="43" rank="1"/>
  </conditionalFormatting>
  <conditionalFormatting sqref="E17">
    <cfRule type="top10" dxfId="203" priority="44" rank="1"/>
  </conditionalFormatting>
  <conditionalFormatting sqref="F18">
    <cfRule type="top10" dxfId="202" priority="33" rank="1"/>
  </conditionalFormatting>
  <conditionalFormatting sqref="G18">
    <cfRule type="top10" dxfId="201" priority="34" rank="1"/>
  </conditionalFormatting>
  <conditionalFormatting sqref="H18">
    <cfRule type="top10" dxfId="200" priority="35" rank="1"/>
  </conditionalFormatting>
  <conditionalFormatting sqref="I18">
    <cfRule type="top10" dxfId="199" priority="36" rank="1"/>
  </conditionalFormatting>
  <conditionalFormatting sqref="J18">
    <cfRule type="top10" dxfId="198" priority="37" rank="1"/>
  </conditionalFormatting>
  <conditionalFormatting sqref="E18">
    <cfRule type="top10" dxfId="197" priority="38" rank="1"/>
  </conditionalFormatting>
  <conditionalFormatting sqref="E18:J18">
    <cfRule type="cellIs" dxfId="196" priority="32" operator="equal">
      <formula>200</formula>
    </cfRule>
  </conditionalFormatting>
  <conditionalFormatting sqref="F19:F20">
    <cfRule type="top10" dxfId="195" priority="30" rank="1"/>
  </conditionalFormatting>
  <conditionalFormatting sqref="G19:G20">
    <cfRule type="top10" dxfId="194" priority="29" rank="1"/>
  </conditionalFormatting>
  <conditionalFormatting sqref="H19:H20">
    <cfRule type="top10" dxfId="193" priority="28" rank="1"/>
  </conditionalFormatting>
  <conditionalFormatting sqref="I19:I20">
    <cfRule type="top10" dxfId="192" priority="26" rank="1"/>
  </conditionalFormatting>
  <conditionalFormatting sqref="J19:J20">
    <cfRule type="top10" dxfId="191" priority="27" rank="1"/>
  </conditionalFormatting>
  <conditionalFormatting sqref="E19:E20">
    <cfRule type="top10" dxfId="190" priority="31" rank="1"/>
  </conditionalFormatting>
  <conditionalFormatting sqref="I21:I22">
    <cfRule type="top10" dxfId="189" priority="25" rank="1"/>
  </conditionalFormatting>
  <conditionalFormatting sqref="H21:H22">
    <cfRule type="top10" dxfId="188" priority="21" rank="1"/>
  </conditionalFormatting>
  <conditionalFormatting sqref="J21:J22">
    <cfRule type="top10" dxfId="187" priority="22" rank="1"/>
  </conditionalFormatting>
  <conditionalFormatting sqref="G21:G22">
    <cfRule type="top10" dxfId="186" priority="24" rank="1"/>
  </conditionalFormatting>
  <conditionalFormatting sqref="F21:F22">
    <cfRule type="top10" dxfId="185" priority="23" rank="1"/>
  </conditionalFormatting>
  <conditionalFormatting sqref="E21:E22">
    <cfRule type="top10" dxfId="184" priority="20" rank="1"/>
  </conditionalFormatting>
  <conditionalFormatting sqref="E21:J22">
    <cfRule type="cellIs" dxfId="183" priority="19" operator="greaterThanOrEqual">
      <formula>200</formula>
    </cfRule>
  </conditionalFormatting>
  <conditionalFormatting sqref="E23">
    <cfRule type="top10" dxfId="182" priority="18" rank="1"/>
  </conditionalFormatting>
  <conditionalFormatting sqref="F23">
    <cfRule type="top10" dxfId="181" priority="17" rank="1"/>
  </conditionalFormatting>
  <conditionalFormatting sqref="G23">
    <cfRule type="top10" dxfId="180" priority="16" rank="1"/>
  </conditionalFormatting>
  <conditionalFormatting sqref="H23">
    <cfRule type="top10" dxfId="179" priority="15" rank="1"/>
  </conditionalFormatting>
  <conditionalFormatting sqref="I23">
    <cfRule type="top10" dxfId="178" priority="14" rank="1"/>
  </conditionalFormatting>
  <conditionalFormatting sqref="J23">
    <cfRule type="top10" dxfId="177" priority="13" rank="1"/>
  </conditionalFormatting>
  <conditionalFormatting sqref="E24:E25">
    <cfRule type="top10" dxfId="176" priority="12" rank="1"/>
  </conditionalFormatting>
  <conditionalFormatting sqref="F24:F25">
    <cfRule type="top10" dxfId="175" priority="11" rank="1"/>
  </conditionalFormatting>
  <conditionalFormatting sqref="G24:G25">
    <cfRule type="top10" dxfId="174" priority="10" rank="1"/>
  </conditionalFormatting>
  <conditionalFormatting sqref="H24:H25">
    <cfRule type="top10" dxfId="173" priority="9" rank="1"/>
  </conditionalFormatting>
  <conditionalFormatting sqref="I24:I25">
    <cfRule type="top10" dxfId="172" priority="8" rank="1"/>
  </conditionalFormatting>
  <conditionalFormatting sqref="J24:J25">
    <cfRule type="top10" dxfId="171" priority="7" rank="1"/>
  </conditionalFormatting>
  <conditionalFormatting sqref="E26">
    <cfRule type="top10" dxfId="170" priority="6" rank="1"/>
  </conditionalFormatting>
  <conditionalFormatting sqref="F26">
    <cfRule type="top10" dxfId="169" priority="5" rank="1"/>
  </conditionalFormatting>
  <conditionalFormatting sqref="G26">
    <cfRule type="top10" dxfId="168" priority="4" rank="1"/>
  </conditionalFormatting>
  <conditionalFormatting sqref="H26">
    <cfRule type="top10" dxfId="167" priority="3" rank="1"/>
  </conditionalFormatting>
  <conditionalFormatting sqref="I26">
    <cfRule type="top10" dxfId="166" priority="2" rank="1"/>
  </conditionalFormatting>
  <conditionalFormatting sqref="J26">
    <cfRule type="top10" dxfId="165" priority="1" rank="1"/>
  </conditionalFormatting>
  <hyperlinks>
    <hyperlink ref="Q1" location="'National Rankings'!A1" display="Back to Ranking" xr:uid="{4D5262BE-DBE9-41E8-8CE5-E1503281CCA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B456D7-193E-4048-890E-3C3F9758D66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F1D12-E659-46F1-8432-CFA4EAB007C6}">
  <sheetPr codeName="Sheet47"/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43</v>
      </c>
      <c r="C2" s="16">
        <v>44632</v>
      </c>
      <c r="D2" s="17" t="s">
        <v>40</v>
      </c>
      <c r="E2" s="18">
        <v>165</v>
      </c>
      <c r="F2" s="18">
        <v>141</v>
      </c>
      <c r="G2" s="18">
        <v>163</v>
      </c>
      <c r="H2" s="18">
        <v>154</v>
      </c>
      <c r="I2" s="18"/>
      <c r="J2" s="18"/>
      <c r="K2" s="19">
        <v>4</v>
      </c>
      <c r="L2" s="19">
        <v>623</v>
      </c>
      <c r="M2" s="20">
        <v>155.75</v>
      </c>
      <c r="N2" s="21">
        <v>7</v>
      </c>
      <c r="O2" s="22">
        <v>162.75</v>
      </c>
    </row>
    <row r="3" spans="1:17" x14ac:dyDescent="0.3">
      <c r="A3" s="14" t="s">
        <v>20</v>
      </c>
      <c r="B3" s="15" t="s">
        <v>43</v>
      </c>
      <c r="C3" s="16">
        <v>44667</v>
      </c>
      <c r="D3" s="17" t="s">
        <v>40</v>
      </c>
      <c r="E3" s="18">
        <v>173</v>
      </c>
      <c r="F3" s="18">
        <v>161</v>
      </c>
      <c r="G3" s="18">
        <v>164</v>
      </c>
      <c r="H3" s="18">
        <v>171</v>
      </c>
      <c r="I3" s="18"/>
      <c r="J3" s="18"/>
      <c r="K3" s="19">
        <v>4</v>
      </c>
      <c r="L3" s="19">
        <v>669</v>
      </c>
      <c r="M3" s="20">
        <v>167.25</v>
      </c>
      <c r="N3" s="21">
        <v>13</v>
      </c>
      <c r="O3" s="22">
        <v>180.25</v>
      </c>
    </row>
    <row r="5" spans="1:17" x14ac:dyDescent="0.3">
      <c r="K5" s="8">
        <f>SUM(K2:K4)</f>
        <v>8</v>
      </c>
      <c r="L5" s="8">
        <f>SUM(L2:L4)</f>
        <v>1292</v>
      </c>
      <c r="M5" s="7">
        <f>SUM(L5/K5)</f>
        <v>161.5</v>
      </c>
      <c r="N5" s="8">
        <f>SUM(N2:N4)</f>
        <v>20</v>
      </c>
      <c r="O5" s="12">
        <f>SUM(M5+N5)</f>
        <v>181.5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9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B3:C3 E3:J3" name="Range1_21"/>
    <protectedRange algorithmName="SHA-512" hashValue="ON39YdpmFHfN9f47KpiRvqrKx0V9+erV1CNkpWzYhW/Qyc6aT8rEyCrvauWSYGZK2ia3o7vd3akF07acHAFpOA==" saltValue="yVW9XmDwTqEnmpSGai0KYg==" spinCount="100000" sqref="D3" name="Range1_1_20"/>
  </protectedRanges>
  <conditionalFormatting sqref="E2">
    <cfRule type="top10" dxfId="164" priority="12" rank="1"/>
  </conditionalFormatting>
  <conditionalFormatting sqref="F2">
    <cfRule type="top10" dxfId="163" priority="11" rank="1"/>
  </conditionalFormatting>
  <conditionalFormatting sqref="G2">
    <cfRule type="top10" dxfId="162" priority="10" rank="1"/>
  </conditionalFormatting>
  <conditionalFormatting sqref="H2">
    <cfRule type="top10" dxfId="161" priority="9" rank="1"/>
  </conditionalFormatting>
  <conditionalFormatting sqref="I2">
    <cfRule type="top10" dxfId="160" priority="8" rank="1"/>
  </conditionalFormatting>
  <conditionalFormatting sqref="J2">
    <cfRule type="top10" dxfId="159" priority="7" rank="1"/>
  </conditionalFormatting>
  <conditionalFormatting sqref="J3">
    <cfRule type="top10" dxfId="158" priority="1" rank="1"/>
  </conditionalFormatting>
  <conditionalFormatting sqref="I3">
    <cfRule type="top10" dxfId="157" priority="2" rank="1"/>
  </conditionalFormatting>
  <conditionalFormatting sqref="H3">
    <cfRule type="top10" dxfId="156" priority="3" rank="1"/>
  </conditionalFormatting>
  <conditionalFormatting sqref="G3">
    <cfRule type="top10" dxfId="155" priority="4" rank="1"/>
  </conditionalFormatting>
  <conditionalFormatting sqref="F3">
    <cfRule type="top10" dxfId="154" priority="5" rank="1"/>
  </conditionalFormatting>
  <conditionalFormatting sqref="E3">
    <cfRule type="top10" dxfId="153" priority="6" rank="1"/>
  </conditionalFormatting>
  <hyperlinks>
    <hyperlink ref="Q1" location="'National Rankings'!A1" display="Back to Ranking" xr:uid="{7FE333A3-529D-47F3-9912-7C79F42FAEB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726E9FC-83DF-4B91-A294-C46986BD6D7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4F0F1-8F0A-4D15-A128-5CFE18DD9A16}">
  <dimension ref="A1:Q7"/>
  <sheetViews>
    <sheetView workbookViewId="0">
      <selection activeCell="D21" sqref="D2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24" t="s">
        <v>60</v>
      </c>
      <c r="B2" s="25" t="s">
        <v>126</v>
      </c>
      <c r="C2" s="26">
        <v>44731</v>
      </c>
      <c r="D2" s="27" t="s">
        <v>71</v>
      </c>
      <c r="E2" s="28">
        <v>180</v>
      </c>
      <c r="F2" s="28">
        <v>180</v>
      </c>
      <c r="G2" s="28">
        <v>179</v>
      </c>
      <c r="H2" s="28">
        <v>179</v>
      </c>
      <c r="I2" s="28"/>
      <c r="J2" s="28"/>
      <c r="K2" s="29">
        <v>4</v>
      </c>
      <c r="L2" s="29">
        <v>718</v>
      </c>
      <c r="M2" s="30">
        <v>179.5</v>
      </c>
      <c r="N2" s="31">
        <v>3</v>
      </c>
      <c r="O2" s="32">
        <v>182.5</v>
      </c>
    </row>
    <row r="3" spans="1:17" x14ac:dyDescent="0.3">
      <c r="A3" s="14" t="s">
        <v>60</v>
      </c>
      <c r="B3" s="15" t="s">
        <v>126</v>
      </c>
      <c r="C3" s="16">
        <v>44759</v>
      </c>
      <c r="D3" s="17" t="s">
        <v>134</v>
      </c>
      <c r="E3" s="18">
        <v>184</v>
      </c>
      <c r="F3" s="18">
        <v>184</v>
      </c>
      <c r="G3" s="18">
        <v>181</v>
      </c>
      <c r="H3" s="18">
        <v>188</v>
      </c>
      <c r="I3" s="18"/>
      <c r="J3" s="18"/>
      <c r="K3" s="19">
        <f>COUNT(E3:J3)</f>
        <v>4</v>
      </c>
      <c r="L3" s="19">
        <f>SUM(E3:J3)</f>
        <v>737</v>
      </c>
      <c r="M3" s="20">
        <f>IFERROR(L3/K3,0)</f>
        <v>184.25</v>
      </c>
      <c r="N3" s="21">
        <v>13</v>
      </c>
      <c r="O3" s="22">
        <f>SUM(M3+N3)</f>
        <v>197.25</v>
      </c>
    </row>
    <row r="4" spans="1:17" x14ac:dyDescent="0.3">
      <c r="A4" s="14" t="s">
        <v>60</v>
      </c>
      <c r="B4" s="15" t="s">
        <v>126</v>
      </c>
      <c r="C4" s="16">
        <v>44794</v>
      </c>
      <c r="D4" s="17" t="s">
        <v>71</v>
      </c>
      <c r="E4" s="18">
        <v>187</v>
      </c>
      <c r="F4" s="18">
        <v>194</v>
      </c>
      <c r="G4" s="18">
        <v>191</v>
      </c>
      <c r="H4" s="18">
        <v>190</v>
      </c>
      <c r="I4" s="18"/>
      <c r="J4" s="18"/>
      <c r="K4" s="19">
        <v>4</v>
      </c>
      <c r="L4" s="19">
        <v>762</v>
      </c>
      <c r="M4" s="20">
        <v>190.5</v>
      </c>
      <c r="N4" s="21">
        <v>3</v>
      </c>
      <c r="O4" s="22">
        <v>193.5</v>
      </c>
    </row>
    <row r="5" spans="1:17" x14ac:dyDescent="0.3">
      <c r="A5" s="102" t="s">
        <v>60</v>
      </c>
      <c r="B5" s="15" t="s">
        <v>126</v>
      </c>
      <c r="C5" s="16">
        <v>44822</v>
      </c>
      <c r="D5" s="17" t="s">
        <v>71</v>
      </c>
      <c r="E5" s="18">
        <v>196</v>
      </c>
      <c r="F5" s="18">
        <v>187</v>
      </c>
      <c r="G5" s="18">
        <v>195</v>
      </c>
      <c r="H5" s="18">
        <v>193.001</v>
      </c>
      <c r="I5" s="18"/>
      <c r="J5" s="18"/>
      <c r="K5" s="19">
        <v>4</v>
      </c>
      <c r="L5" s="19">
        <v>771.00099999999998</v>
      </c>
      <c r="M5" s="20">
        <v>192.75024999999999</v>
      </c>
      <c r="N5" s="21">
        <v>8</v>
      </c>
      <c r="O5" s="22">
        <v>200.75024999999999</v>
      </c>
    </row>
    <row r="7" spans="1:17" x14ac:dyDescent="0.3">
      <c r="K7" s="8">
        <f>SUM(K2:K6)</f>
        <v>16</v>
      </c>
      <c r="L7" s="8">
        <f>SUM(L2:L6)</f>
        <v>2988.0010000000002</v>
      </c>
      <c r="M7" s="7">
        <f>SUM(L7/K7)</f>
        <v>186.75006250000001</v>
      </c>
      <c r="N7" s="8">
        <f>SUM(N2:N6)</f>
        <v>27</v>
      </c>
      <c r="O7" s="12">
        <f>SUM(M7+N7)</f>
        <v>213.75006250000001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2"/>
    <protectedRange algorithmName="SHA-512" hashValue="ON39YdpmFHfN9f47KpiRvqrKx0V9+erV1CNkpWzYhW/Qyc6aT8rEyCrvauWSYGZK2ia3o7vd3akF07acHAFpOA==" saltValue="yVW9XmDwTqEnmpSGai0KYg==" spinCount="100000" sqref="D2" name="Range1_1_18"/>
    <protectedRange algorithmName="SHA-512" hashValue="ON39YdpmFHfN9f47KpiRvqrKx0V9+erV1CNkpWzYhW/Qyc6aT8rEyCrvauWSYGZK2ia3o7vd3akF07acHAFpOA==" saltValue="yVW9XmDwTqEnmpSGai0KYg==" spinCount="100000" sqref="E2:H2" name="Range1_3_7"/>
    <protectedRange algorithmName="SHA-512" hashValue="ON39YdpmFHfN9f47KpiRvqrKx0V9+erV1CNkpWzYhW/Qyc6aT8rEyCrvauWSYGZK2ia3o7vd3akF07acHAFpOA==" saltValue="yVW9XmDwTqEnmpSGai0KYg==" spinCount="100000" sqref="B3:C3 E3:J3" name="Range1_20"/>
    <protectedRange algorithmName="SHA-512" hashValue="ON39YdpmFHfN9f47KpiRvqrKx0V9+erV1CNkpWzYhW/Qyc6aT8rEyCrvauWSYGZK2ia3o7vd3akF07acHAFpOA==" saltValue="yVW9XmDwTqEnmpSGai0KYg==" spinCount="100000" sqref="D3" name="Range1_1_17"/>
    <protectedRange algorithmName="SHA-512" hashValue="ON39YdpmFHfN9f47KpiRvqrKx0V9+erV1CNkpWzYhW/Qyc6aT8rEyCrvauWSYGZK2ia3o7vd3akF07acHAFpOA==" saltValue="yVW9XmDwTqEnmpSGai0KYg==" spinCount="100000" sqref="E4:J4 B4:C4" name="Range1_15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B5:C5 E5:J5" name="Range1_4_1_1_1_6"/>
    <protectedRange algorithmName="SHA-512" hashValue="ON39YdpmFHfN9f47KpiRvqrKx0V9+erV1CNkpWzYhW/Qyc6aT8rEyCrvauWSYGZK2ia3o7vd3akF07acHAFpOA==" saltValue="yVW9XmDwTqEnmpSGai0KYg==" spinCount="100000" sqref="D5" name="Range1_1_4_1_1_3"/>
  </protectedRanges>
  <conditionalFormatting sqref="F2">
    <cfRule type="top10" dxfId="152" priority="25" rank="1"/>
  </conditionalFormatting>
  <conditionalFormatting sqref="I2">
    <cfRule type="top10" dxfId="151" priority="22" rank="1"/>
    <cfRule type="top10" dxfId="150" priority="27" rank="1"/>
  </conditionalFormatting>
  <conditionalFormatting sqref="E2">
    <cfRule type="top10" dxfId="149" priority="26" rank="1"/>
  </conditionalFormatting>
  <conditionalFormatting sqref="G2">
    <cfRule type="top10" dxfId="148" priority="24" rank="1"/>
  </conditionalFormatting>
  <conditionalFormatting sqref="H2">
    <cfRule type="top10" dxfId="147" priority="23" rank="1"/>
  </conditionalFormatting>
  <conditionalFormatting sqref="J2">
    <cfRule type="top10" dxfId="146" priority="21" rank="1"/>
  </conditionalFormatting>
  <conditionalFormatting sqref="E2:J2">
    <cfRule type="cellIs" dxfId="145" priority="20" operator="greaterThanOrEqual">
      <formula>200</formula>
    </cfRule>
  </conditionalFormatting>
  <conditionalFormatting sqref="I3">
    <cfRule type="top10" dxfId="144" priority="14" rank="1"/>
  </conditionalFormatting>
  <conditionalFormatting sqref="H3">
    <cfRule type="top10" dxfId="143" priority="15" rank="1"/>
  </conditionalFormatting>
  <conditionalFormatting sqref="G3">
    <cfRule type="top10" dxfId="142" priority="16" rank="1"/>
  </conditionalFormatting>
  <conditionalFormatting sqref="F3">
    <cfRule type="top10" dxfId="141" priority="17" rank="1"/>
  </conditionalFormatting>
  <conditionalFormatting sqref="E3">
    <cfRule type="top10" dxfId="140" priority="18" rank="1"/>
  </conditionalFormatting>
  <conditionalFormatting sqref="J3">
    <cfRule type="top10" dxfId="139" priority="19" rank="1"/>
  </conditionalFormatting>
  <conditionalFormatting sqref="E3:J3">
    <cfRule type="cellIs" dxfId="138" priority="13" operator="equal">
      <formula>200</formula>
    </cfRule>
  </conditionalFormatting>
  <conditionalFormatting sqref="J4">
    <cfRule type="top10" dxfId="137" priority="7" rank="1"/>
  </conditionalFormatting>
  <conditionalFormatting sqref="I4">
    <cfRule type="top10" dxfId="136" priority="8" rank="1"/>
  </conditionalFormatting>
  <conditionalFormatting sqref="H4">
    <cfRule type="top10" dxfId="135" priority="9" rank="1"/>
  </conditionalFormatting>
  <conditionalFormatting sqref="G4">
    <cfRule type="top10" dxfId="134" priority="10" rank="1"/>
  </conditionalFormatting>
  <conditionalFormatting sqref="F4">
    <cfRule type="top10" dxfId="133" priority="11" rank="1"/>
  </conditionalFormatting>
  <conditionalFormatting sqref="E4">
    <cfRule type="top10" dxfId="132" priority="12" rank="1"/>
  </conditionalFormatting>
  <conditionalFormatting sqref="E5">
    <cfRule type="top10" dxfId="131" priority="6" rank="1"/>
  </conditionalFormatting>
  <conditionalFormatting sqref="F5">
    <cfRule type="top10" dxfId="130" priority="5" rank="1"/>
  </conditionalFormatting>
  <conditionalFormatting sqref="G5">
    <cfRule type="top10" dxfId="129" priority="4" rank="1"/>
  </conditionalFormatting>
  <conditionalFormatting sqref="H5">
    <cfRule type="top10" dxfId="128" priority="3" rank="1"/>
  </conditionalFormatting>
  <conditionalFormatting sqref="I5">
    <cfRule type="top10" dxfId="127" priority="2" rank="1"/>
  </conditionalFormatting>
  <conditionalFormatting sqref="J5">
    <cfRule type="top10" dxfId="126" priority="1" rank="1"/>
  </conditionalFormatting>
  <hyperlinks>
    <hyperlink ref="Q1" location="'National Rankings'!A1" display="Back to Ranking" xr:uid="{16A82238-61ED-4869-ABC5-40F26C87033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78305E-3CCA-4955-9313-18A15307505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55E4E-8C6A-49A6-A261-94741596619D}">
  <sheetPr codeName="Sheet85"/>
  <dimension ref="A1:Q6"/>
  <sheetViews>
    <sheetView workbookViewId="0">
      <selection activeCell="A4" sqref="A4:O4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60</v>
      </c>
      <c r="B2" s="15" t="s">
        <v>58</v>
      </c>
      <c r="C2" s="16">
        <v>44647</v>
      </c>
      <c r="D2" s="17" t="s">
        <v>39</v>
      </c>
      <c r="E2" s="18">
        <v>193</v>
      </c>
      <c r="F2" s="18">
        <v>185</v>
      </c>
      <c r="G2" s="18">
        <v>187</v>
      </c>
      <c r="H2" s="18">
        <v>186</v>
      </c>
      <c r="I2" s="18"/>
      <c r="J2" s="18"/>
      <c r="K2" s="19">
        <v>4</v>
      </c>
      <c r="L2" s="19">
        <v>751</v>
      </c>
      <c r="M2" s="20">
        <v>187.75</v>
      </c>
      <c r="N2" s="21">
        <v>5</v>
      </c>
      <c r="O2" s="22">
        <v>192.75</v>
      </c>
    </row>
    <row r="3" spans="1:17" x14ac:dyDescent="0.3">
      <c r="A3" s="58" t="s">
        <v>20</v>
      </c>
      <c r="B3" s="58" t="s">
        <v>58</v>
      </c>
      <c r="C3" s="61">
        <v>44710</v>
      </c>
      <c r="D3" s="58" t="s">
        <v>99</v>
      </c>
      <c r="E3" s="58">
        <v>192</v>
      </c>
      <c r="F3" s="58">
        <v>184</v>
      </c>
      <c r="G3" s="58">
        <v>192</v>
      </c>
      <c r="H3" s="58">
        <v>185</v>
      </c>
      <c r="I3" s="59"/>
      <c r="J3" s="59"/>
      <c r="K3" s="58">
        <v>4</v>
      </c>
      <c r="L3" s="58">
        <v>753</v>
      </c>
      <c r="M3" s="57">
        <v>188.25</v>
      </c>
      <c r="N3" s="58">
        <v>3</v>
      </c>
      <c r="O3" s="57">
        <v>191.25</v>
      </c>
    </row>
    <row r="4" spans="1:17" x14ac:dyDescent="0.3">
      <c r="A4" s="14" t="s">
        <v>60</v>
      </c>
      <c r="B4" s="15" t="s">
        <v>58</v>
      </c>
      <c r="C4" s="16">
        <v>44773</v>
      </c>
      <c r="D4" s="17" t="s">
        <v>135</v>
      </c>
      <c r="E4" s="18">
        <v>186</v>
      </c>
      <c r="F4" s="18">
        <v>182</v>
      </c>
      <c r="G4" s="18">
        <v>183</v>
      </c>
      <c r="H4" s="18">
        <v>190</v>
      </c>
      <c r="I4" s="18"/>
      <c r="J4" s="18"/>
      <c r="K4" s="19">
        <v>4</v>
      </c>
      <c r="L4" s="19">
        <v>741</v>
      </c>
      <c r="M4" s="20">
        <v>185.25</v>
      </c>
      <c r="N4" s="21">
        <v>3</v>
      </c>
      <c r="O4" s="22">
        <v>188.25</v>
      </c>
    </row>
    <row r="6" spans="1:17" x14ac:dyDescent="0.3">
      <c r="K6" s="8">
        <f>SUM(K2:K5)</f>
        <v>12</v>
      </c>
      <c r="L6" s="8">
        <f>SUM(L2:L5)</f>
        <v>2245</v>
      </c>
      <c r="M6" s="7">
        <f>SUM(L6/K6)</f>
        <v>187.08333333333334</v>
      </c>
      <c r="N6" s="8">
        <f>SUM(N2:N5)</f>
        <v>11</v>
      </c>
      <c r="O6" s="12">
        <f>SUM(M6+N6)</f>
        <v>198.08333333333334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8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3:J3" name="Range1_72"/>
    <protectedRange algorithmName="SHA-512" hashValue="ON39YdpmFHfN9f47KpiRvqrKx0V9+erV1CNkpWzYhW/Qyc6aT8rEyCrvauWSYGZK2ia3o7vd3akF07acHAFpOA==" saltValue="yVW9XmDwTqEnmpSGai0KYg==" spinCount="100000" sqref="B3:C3" name="Range1_1_2_16"/>
    <protectedRange algorithmName="SHA-512" hashValue="ON39YdpmFHfN9f47KpiRvqrKx0V9+erV1CNkpWzYhW/Qyc6aT8rEyCrvauWSYGZK2ia3o7vd3akF07acHAFpOA==" saltValue="yVW9XmDwTqEnmpSGai0KYg==" spinCount="100000" sqref="D3" name="Range1_1_1_2_11"/>
    <protectedRange algorithmName="SHA-512" hashValue="ON39YdpmFHfN9f47KpiRvqrKx0V9+erV1CNkpWzYhW/Qyc6aT8rEyCrvauWSYGZK2ia3o7vd3akF07acHAFpOA==" saltValue="yVW9XmDwTqEnmpSGai0KYg==" spinCount="100000" sqref="E4:J4 B4:C4" name="Range1_29_1"/>
    <protectedRange algorithmName="SHA-512" hashValue="ON39YdpmFHfN9f47KpiRvqrKx0V9+erV1CNkpWzYhW/Qyc6aT8rEyCrvauWSYGZK2ia3o7vd3akF07acHAFpOA==" saltValue="yVW9XmDwTqEnmpSGai0KYg==" spinCount="100000" sqref="D4" name="Range1_1_21_1"/>
  </protectedRanges>
  <conditionalFormatting sqref="E2">
    <cfRule type="top10" dxfId="125" priority="20" rank="1"/>
  </conditionalFormatting>
  <conditionalFormatting sqref="F2">
    <cfRule type="top10" dxfId="124" priority="19" rank="1"/>
  </conditionalFormatting>
  <conditionalFormatting sqref="G2">
    <cfRule type="top10" dxfId="123" priority="18" rank="1"/>
  </conditionalFormatting>
  <conditionalFormatting sqref="H2">
    <cfRule type="top10" dxfId="122" priority="17" rank="1"/>
  </conditionalFormatting>
  <conditionalFormatting sqref="I2">
    <cfRule type="top10" dxfId="121" priority="16" rank="1"/>
  </conditionalFormatting>
  <conditionalFormatting sqref="J2">
    <cfRule type="top10" dxfId="120" priority="15" rank="1"/>
  </conditionalFormatting>
  <conditionalFormatting sqref="F3">
    <cfRule type="top10" dxfId="119" priority="9" rank="1"/>
  </conditionalFormatting>
  <conditionalFormatting sqref="G3">
    <cfRule type="top10" dxfId="118" priority="10" rank="1"/>
  </conditionalFormatting>
  <conditionalFormatting sqref="H3">
    <cfRule type="top10" dxfId="117" priority="11" rank="1"/>
  </conditionalFormatting>
  <conditionalFormatting sqref="I3">
    <cfRule type="top10" dxfId="116" priority="12" rank="1"/>
  </conditionalFormatting>
  <conditionalFormatting sqref="J3">
    <cfRule type="top10" dxfId="115" priority="13" rank="1"/>
  </conditionalFormatting>
  <conditionalFormatting sqref="E3">
    <cfRule type="top10" dxfId="114" priority="14" rank="1"/>
  </conditionalFormatting>
  <conditionalFormatting sqref="E3:J3">
    <cfRule type="cellIs" dxfId="113" priority="8" operator="equal">
      <formula>200</formula>
    </cfRule>
  </conditionalFormatting>
  <conditionalFormatting sqref="F4">
    <cfRule type="top10" dxfId="112" priority="2" rank="1"/>
  </conditionalFormatting>
  <conditionalFormatting sqref="G4">
    <cfRule type="top10" dxfId="111" priority="3" rank="1"/>
  </conditionalFormatting>
  <conditionalFormatting sqref="H4">
    <cfRule type="top10" dxfId="110" priority="4" rank="1"/>
  </conditionalFormatting>
  <conditionalFormatting sqref="I4">
    <cfRule type="top10" dxfId="109" priority="5" rank="1"/>
  </conditionalFormatting>
  <conditionalFormatting sqref="J4">
    <cfRule type="top10" dxfId="108" priority="6" rank="1"/>
  </conditionalFormatting>
  <conditionalFormatting sqref="E4">
    <cfRule type="top10" dxfId="107" priority="7" rank="1"/>
  </conditionalFormatting>
  <conditionalFormatting sqref="E4:J4">
    <cfRule type="cellIs" dxfId="106" priority="1" operator="equal">
      <formula>200</formula>
    </cfRule>
  </conditionalFormatting>
  <hyperlinks>
    <hyperlink ref="Q1" location="'National Rankings'!A1" display="Back to Ranking" xr:uid="{B86F4351-ACD6-4405-869F-37B556A727E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D56AD7-9F68-4CCA-A9FC-AC9A33B3140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64E35-5200-4834-BC95-830CC744FEC1}">
  <sheetPr codeName="Sheet44"/>
  <dimension ref="A1:Q19"/>
  <sheetViews>
    <sheetView workbookViewId="0">
      <selection activeCell="A16" sqref="A16:O17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28</v>
      </c>
      <c r="B2" s="15" t="s">
        <v>26</v>
      </c>
      <c r="C2" s="16">
        <v>44611</v>
      </c>
      <c r="D2" s="17" t="s">
        <v>23</v>
      </c>
      <c r="E2" s="18">
        <v>191</v>
      </c>
      <c r="F2" s="18">
        <v>188</v>
      </c>
      <c r="G2" s="18">
        <v>185</v>
      </c>
      <c r="H2" s="18">
        <v>191</v>
      </c>
      <c r="I2" s="18"/>
      <c r="J2" s="18"/>
      <c r="K2" s="19">
        <v>4</v>
      </c>
      <c r="L2" s="19">
        <v>755</v>
      </c>
      <c r="M2" s="20">
        <v>188.75</v>
      </c>
      <c r="N2" s="21">
        <v>8</v>
      </c>
      <c r="O2" s="22">
        <v>196.75</v>
      </c>
    </row>
    <row r="3" spans="1:17" x14ac:dyDescent="0.3">
      <c r="A3" s="14" t="s">
        <v>28</v>
      </c>
      <c r="B3" s="15" t="s">
        <v>26</v>
      </c>
      <c r="C3" s="16">
        <v>44612</v>
      </c>
      <c r="D3" s="17" t="s">
        <v>24</v>
      </c>
      <c r="E3" s="18">
        <v>190</v>
      </c>
      <c r="F3" s="18">
        <v>189</v>
      </c>
      <c r="G3" s="18">
        <v>189</v>
      </c>
      <c r="H3" s="18">
        <v>177</v>
      </c>
      <c r="I3" s="18"/>
      <c r="J3" s="18"/>
      <c r="K3" s="19">
        <v>4</v>
      </c>
      <c r="L3" s="19">
        <v>745</v>
      </c>
      <c r="M3" s="20">
        <v>186.25</v>
      </c>
      <c r="N3" s="21">
        <v>6</v>
      </c>
      <c r="O3" s="22">
        <v>192.25</v>
      </c>
    </row>
    <row r="4" spans="1:17" x14ac:dyDescent="0.3">
      <c r="A4" s="14" t="s">
        <v>55</v>
      </c>
      <c r="B4" s="15" t="s">
        <v>26</v>
      </c>
      <c r="C4" s="16">
        <v>44640</v>
      </c>
      <c r="D4" s="17" t="s">
        <v>24</v>
      </c>
      <c r="E4" s="18">
        <v>192</v>
      </c>
      <c r="F4" s="18">
        <v>192</v>
      </c>
      <c r="G4" s="18">
        <v>190</v>
      </c>
      <c r="H4" s="18">
        <v>195</v>
      </c>
      <c r="I4" s="18"/>
      <c r="J4" s="18"/>
      <c r="K4" s="19">
        <v>4</v>
      </c>
      <c r="L4" s="19">
        <v>769</v>
      </c>
      <c r="M4" s="20">
        <v>192.25</v>
      </c>
      <c r="N4" s="21">
        <v>5</v>
      </c>
      <c r="O4" s="22">
        <v>197.25</v>
      </c>
    </row>
    <row r="5" spans="1:17" x14ac:dyDescent="0.3">
      <c r="A5" s="14" t="s">
        <v>60</v>
      </c>
      <c r="B5" s="15" t="s">
        <v>26</v>
      </c>
      <c r="C5" s="16">
        <v>44661</v>
      </c>
      <c r="D5" s="17" t="s">
        <v>24</v>
      </c>
      <c r="E5" s="18">
        <v>189.00200000000001</v>
      </c>
      <c r="F5" s="18">
        <v>191</v>
      </c>
      <c r="G5" s="18">
        <v>183</v>
      </c>
      <c r="H5" s="18">
        <v>193</v>
      </c>
      <c r="I5" s="18"/>
      <c r="J5" s="18"/>
      <c r="K5" s="19">
        <v>4</v>
      </c>
      <c r="L5" s="19">
        <v>756.00199999999995</v>
      </c>
      <c r="M5" s="20">
        <v>189.00049999999999</v>
      </c>
      <c r="N5" s="21">
        <v>9</v>
      </c>
      <c r="O5" s="22">
        <v>198.00049999999999</v>
      </c>
    </row>
    <row r="6" spans="1:17" x14ac:dyDescent="0.3">
      <c r="A6" s="14" t="s">
        <v>60</v>
      </c>
      <c r="B6" s="15" t="s">
        <v>26</v>
      </c>
      <c r="C6" s="16">
        <v>44677</v>
      </c>
      <c r="D6" s="17" t="s">
        <v>24</v>
      </c>
      <c r="E6" s="18">
        <v>194</v>
      </c>
      <c r="F6" s="18">
        <v>193</v>
      </c>
      <c r="G6" s="18">
        <v>189</v>
      </c>
      <c r="H6" s="18"/>
      <c r="I6" s="18"/>
      <c r="J6" s="18"/>
      <c r="K6" s="19">
        <v>3</v>
      </c>
      <c r="L6" s="19">
        <v>576</v>
      </c>
      <c r="M6" s="20">
        <v>192</v>
      </c>
      <c r="N6" s="21">
        <v>5</v>
      </c>
      <c r="O6" s="22">
        <v>197</v>
      </c>
    </row>
    <row r="7" spans="1:17" x14ac:dyDescent="0.3">
      <c r="A7" s="14" t="s">
        <v>55</v>
      </c>
      <c r="B7" s="15" t="s">
        <v>26</v>
      </c>
      <c r="C7" s="16">
        <v>44696</v>
      </c>
      <c r="D7" s="17" t="s">
        <v>24</v>
      </c>
      <c r="E7" s="18">
        <v>190</v>
      </c>
      <c r="F7" s="18">
        <v>186</v>
      </c>
      <c r="G7" s="18">
        <v>193</v>
      </c>
      <c r="H7" s="18">
        <v>183</v>
      </c>
      <c r="I7" s="18">
        <v>184</v>
      </c>
      <c r="J7" s="18">
        <v>186</v>
      </c>
      <c r="K7" s="19">
        <v>6</v>
      </c>
      <c r="L7" s="19">
        <v>1122</v>
      </c>
      <c r="M7" s="20">
        <v>187</v>
      </c>
      <c r="N7" s="21">
        <v>4</v>
      </c>
      <c r="O7" s="22">
        <v>191</v>
      </c>
    </row>
    <row r="8" spans="1:17" x14ac:dyDescent="0.3">
      <c r="A8" s="48" t="s">
        <v>28</v>
      </c>
      <c r="B8" s="15" t="s">
        <v>26</v>
      </c>
      <c r="C8" s="16">
        <v>44712</v>
      </c>
      <c r="D8" s="17" t="s">
        <v>24</v>
      </c>
      <c r="E8" s="18">
        <v>195</v>
      </c>
      <c r="F8" s="18">
        <v>195</v>
      </c>
      <c r="G8" s="18">
        <v>193</v>
      </c>
      <c r="H8" s="18"/>
      <c r="I8" s="18"/>
      <c r="J8" s="18"/>
      <c r="K8" s="19">
        <v>3</v>
      </c>
      <c r="L8" s="19">
        <v>583</v>
      </c>
      <c r="M8" s="20">
        <v>194.33333333333334</v>
      </c>
      <c r="N8" s="21">
        <v>5</v>
      </c>
      <c r="O8" s="22">
        <v>199.33333333333334</v>
      </c>
    </row>
    <row r="9" spans="1:17" x14ac:dyDescent="0.3">
      <c r="A9" s="14" t="s">
        <v>55</v>
      </c>
      <c r="B9" s="15" t="s">
        <v>26</v>
      </c>
      <c r="C9" s="16">
        <v>44726</v>
      </c>
      <c r="D9" s="17" t="s">
        <v>23</v>
      </c>
      <c r="E9" s="18">
        <v>195</v>
      </c>
      <c r="F9" s="18">
        <v>194</v>
      </c>
      <c r="G9" s="18">
        <v>197</v>
      </c>
      <c r="H9" s="18"/>
      <c r="I9" s="18"/>
      <c r="J9" s="18"/>
      <c r="K9" s="19">
        <v>3</v>
      </c>
      <c r="L9" s="19">
        <v>586</v>
      </c>
      <c r="M9" s="20">
        <v>195.33333333333334</v>
      </c>
      <c r="N9" s="21">
        <v>7</v>
      </c>
      <c r="O9" s="22">
        <v>202.33333333333334</v>
      </c>
    </row>
    <row r="10" spans="1:17" x14ac:dyDescent="0.3">
      <c r="A10" s="14" t="s">
        <v>60</v>
      </c>
      <c r="B10" s="15" t="s">
        <v>26</v>
      </c>
      <c r="C10" s="16">
        <v>44740</v>
      </c>
      <c r="D10" s="17" t="s">
        <v>24</v>
      </c>
      <c r="E10" s="18">
        <v>195</v>
      </c>
      <c r="F10" s="18">
        <v>193</v>
      </c>
      <c r="G10" s="18">
        <v>193</v>
      </c>
      <c r="H10" s="18"/>
      <c r="I10" s="18"/>
      <c r="J10" s="18"/>
      <c r="K10" s="19">
        <v>3</v>
      </c>
      <c r="L10" s="19">
        <v>581</v>
      </c>
      <c r="M10" s="20">
        <v>193.66666666666666</v>
      </c>
      <c r="N10" s="21">
        <v>9</v>
      </c>
      <c r="O10" s="22">
        <v>202.66666666666666</v>
      </c>
    </row>
    <row r="11" spans="1:17" x14ac:dyDescent="0.3">
      <c r="A11" s="14" t="s">
        <v>60</v>
      </c>
      <c r="B11" s="15" t="s">
        <v>26</v>
      </c>
      <c r="C11" s="16">
        <v>44730</v>
      </c>
      <c r="D11" s="17" t="s">
        <v>23</v>
      </c>
      <c r="E11" s="18">
        <v>188</v>
      </c>
      <c r="F11" s="18">
        <v>193</v>
      </c>
      <c r="G11" s="18">
        <v>194.00299999999999</v>
      </c>
      <c r="H11" s="18">
        <v>188</v>
      </c>
      <c r="I11" s="18">
        <v>190</v>
      </c>
      <c r="J11" s="18">
        <v>189</v>
      </c>
      <c r="K11" s="19">
        <v>6</v>
      </c>
      <c r="L11" s="19">
        <v>1142.0029999999999</v>
      </c>
      <c r="M11" s="20">
        <v>190.33383333333333</v>
      </c>
      <c r="N11" s="21">
        <v>18</v>
      </c>
      <c r="O11" s="22">
        <v>208.33383333333333</v>
      </c>
    </row>
    <row r="12" spans="1:17" x14ac:dyDescent="0.3">
      <c r="A12" s="14" t="s">
        <v>60</v>
      </c>
      <c r="B12" s="15" t="s">
        <v>26</v>
      </c>
      <c r="C12" s="16">
        <v>44758</v>
      </c>
      <c r="D12" s="17" t="s">
        <v>23</v>
      </c>
      <c r="E12" s="18">
        <v>198</v>
      </c>
      <c r="F12" s="18">
        <v>194</v>
      </c>
      <c r="G12" s="18">
        <v>197</v>
      </c>
      <c r="H12" s="18">
        <v>193</v>
      </c>
      <c r="I12" s="18">
        <v>193</v>
      </c>
      <c r="J12" s="18">
        <v>194</v>
      </c>
      <c r="K12" s="19">
        <v>6</v>
      </c>
      <c r="L12" s="19">
        <v>1169</v>
      </c>
      <c r="M12" s="20">
        <v>194.83333333333334</v>
      </c>
      <c r="N12" s="21">
        <v>22</v>
      </c>
      <c r="O12" s="22">
        <v>216.83333333333334</v>
      </c>
    </row>
    <row r="13" spans="1:17" x14ac:dyDescent="0.3">
      <c r="A13" s="14" t="s">
        <v>60</v>
      </c>
      <c r="B13" s="15" t="s">
        <v>26</v>
      </c>
      <c r="C13" s="16">
        <v>44768</v>
      </c>
      <c r="D13" s="17" t="s">
        <v>24</v>
      </c>
      <c r="E13" s="18">
        <v>197</v>
      </c>
      <c r="F13" s="18">
        <v>196</v>
      </c>
      <c r="G13" s="18">
        <v>196</v>
      </c>
      <c r="H13" s="18"/>
      <c r="I13" s="18"/>
      <c r="J13" s="18"/>
      <c r="K13" s="19">
        <v>3</v>
      </c>
      <c r="L13" s="19">
        <v>589</v>
      </c>
      <c r="M13" s="20">
        <v>196.33333333333334</v>
      </c>
      <c r="N13" s="21">
        <v>11</v>
      </c>
      <c r="O13" s="22">
        <v>207.33333333333334</v>
      </c>
    </row>
    <row r="14" spans="1:17" x14ac:dyDescent="0.3">
      <c r="A14" s="14" t="s">
        <v>60</v>
      </c>
      <c r="B14" s="15" t="s">
        <v>26</v>
      </c>
      <c r="C14" s="16">
        <v>44782</v>
      </c>
      <c r="D14" s="17" t="s">
        <v>23</v>
      </c>
      <c r="E14" s="18">
        <v>193</v>
      </c>
      <c r="F14" s="18">
        <v>194</v>
      </c>
      <c r="G14" s="18">
        <v>194</v>
      </c>
      <c r="H14" s="18"/>
      <c r="I14" s="18"/>
      <c r="J14" s="18"/>
      <c r="K14" s="19">
        <v>3</v>
      </c>
      <c r="L14" s="19">
        <v>581</v>
      </c>
      <c r="M14" s="20">
        <v>193.66666666666666</v>
      </c>
      <c r="N14" s="21">
        <v>9</v>
      </c>
      <c r="O14" s="22">
        <v>202.66666666666666</v>
      </c>
    </row>
    <row r="15" spans="1:17" x14ac:dyDescent="0.3">
      <c r="A15" s="14" t="s">
        <v>60</v>
      </c>
      <c r="B15" s="15" t="s">
        <v>26</v>
      </c>
      <c r="C15" s="16">
        <v>44803</v>
      </c>
      <c r="D15" s="17" t="s">
        <v>24</v>
      </c>
      <c r="E15" s="18">
        <v>191</v>
      </c>
      <c r="F15" s="18">
        <v>192</v>
      </c>
      <c r="G15" s="18">
        <v>194</v>
      </c>
      <c r="H15" s="18"/>
      <c r="I15" s="18"/>
      <c r="J15" s="18"/>
      <c r="K15" s="19">
        <v>3</v>
      </c>
      <c r="L15" s="19">
        <v>577</v>
      </c>
      <c r="M15" s="20">
        <v>192.33333333333334</v>
      </c>
      <c r="N15" s="21">
        <v>6</v>
      </c>
      <c r="O15" s="22">
        <v>198.33333333333334</v>
      </c>
    </row>
    <row r="16" spans="1:17" x14ac:dyDescent="0.3">
      <c r="A16" s="14" t="s">
        <v>60</v>
      </c>
      <c r="B16" s="15" t="s">
        <v>26</v>
      </c>
      <c r="C16" s="16">
        <v>44821</v>
      </c>
      <c r="D16" s="17" t="s">
        <v>23</v>
      </c>
      <c r="E16" s="18">
        <v>190</v>
      </c>
      <c r="F16" s="18">
        <v>193</v>
      </c>
      <c r="G16" s="18">
        <v>197</v>
      </c>
      <c r="H16" s="18">
        <v>196</v>
      </c>
      <c r="I16" s="18"/>
      <c r="J16" s="18"/>
      <c r="K16" s="19">
        <v>4</v>
      </c>
      <c r="L16" s="19">
        <v>776</v>
      </c>
      <c r="M16" s="20">
        <v>194</v>
      </c>
      <c r="N16" s="21">
        <v>11</v>
      </c>
      <c r="O16" s="22">
        <v>205</v>
      </c>
    </row>
    <row r="17" spans="1:15" x14ac:dyDescent="0.3">
      <c r="A17" s="14" t="s">
        <v>60</v>
      </c>
      <c r="B17" s="15" t="s">
        <v>26</v>
      </c>
      <c r="C17" s="16">
        <v>44817</v>
      </c>
      <c r="D17" s="17" t="s">
        <v>23</v>
      </c>
      <c r="E17" s="18">
        <v>194</v>
      </c>
      <c r="F17" s="18">
        <v>196</v>
      </c>
      <c r="G17" s="18">
        <v>195</v>
      </c>
      <c r="H17" s="18"/>
      <c r="I17" s="18"/>
      <c r="J17" s="18"/>
      <c r="K17" s="19">
        <v>3</v>
      </c>
      <c r="L17" s="19">
        <v>585</v>
      </c>
      <c r="M17" s="20">
        <v>195</v>
      </c>
      <c r="N17" s="21">
        <v>6</v>
      </c>
      <c r="O17" s="22">
        <v>201</v>
      </c>
    </row>
    <row r="19" spans="1:15" x14ac:dyDescent="0.3">
      <c r="K19" s="8">
        <f>SUM(K2:K18)</f>
        <v>62</v>
      </c>
      <c r="L19" s="8">
        <f>SUM(L2:L18)</f>
        <v>11892.005000000001</v>
      </c>
      <c r="M19" s="7">
        <f>SUM(L19/K19)</f>
        <v>191.80653225806452</v>
      </c>
      <c r="N19" s="8">
        <f>SUM(N2:N18)</f>
        <v>141</v>
      </c>
      <c r="O19" s="12">
        <f>SUM(M19+N19)</f>
        <v>332.80653225806452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_1_1_1"/>
    <protectedRange algorithmName="SHA-512" hashValue="ON39YdpmFHfN9f47KpiRvqrKx0V9+erV1CNkpWzYhW/Qyc6aT8rEyCrvauWSYGZK2ia3o7vd3akF07acHAFpOA==" saltValue="yVW9XmDwTqEnmpSGai0KYg==" spinCount="100000" sqref="D2" name="Range1_1_4_1_1_1"/>
    <protectedRange algorithmName="SHA-512" hashValue="ON39YdpmFHfN9f47KpiRvqrKx0V9+erV1CNkpWzYhW/Qyc6aT8rEyCrvauWSYGZK2ia3o7vd3akF07acHAFpOA==" saltValue="yVW9XmDwTqEnmpSGai0KYg==" spinCount="100000" sqref="B4:C4 E4:J4" name="Range1_4_1_1_1_4"/>
    <protectedRange algorithmName="SHA-512" hashValue="ON39YdpmFHfN9f47KpiRvqrKx0V9+erV1CNkpWzYhW/Qyc6aT8rEyCrvauWSYGZK2ia3o7vd3akF07acHAFpOA==" saltValue="yVW9XmDwTqEnmpSGai0KYg==" spinCount="100000" sqref="D4" name="Range1_1_4_1_1_2"/>
    <protectedRange algorithmName="SHA-512" hashValue="ON39YdpmFHfN9f47KpiRvqrKx0V9+erV1CNkpWzYhW/Qyc6aT8rEyCrvauWSYGZK2ia3o7vd3akF07acHAFpOA==" saltValue="yVW9XmDwTqEnmpSGai0KYg==" spinCount="100000" sqref="B5:C5 E5:J5" name="Range1_21"/>
    <protectedRange algorithmName="SHA-512" hashValue="ON39YdpmFHfN9f47KpiRvqrKx0V9+erV1CNkpWzYhW/Qyc6aT8rEyCrvauWSYGZK2ia3o7vd3akF07acHAFpOA==" saltValue="yVW9XmDwTqEnmpSGai0KYg==" spinCount="100000" sqref="D5" name="Range1_1_20"/>
    <protectedRange algorithmName="SHA-512" hashValue="ON39YdpmFHfN9f47KpiRvqrKx0V9+erV1CNkpWzYhW/Qyc6aT8rEyCrvauWSYGZK2ia3o7vd3akF07acHAFpOA==" saltValue="yVW9XmDwTqEnmpSGai0KYg==" spinCount="100000" sqref="E6:J6 B6:C6" name="Range1_27"/>
    <protectedRange algorithmName="SHA-512" hashValue="ON39YdpmFHfN9f47KpiRvqrKx0V9+erV1CNkpWzYhW/Qyc6aT8rEyCrvauWSYGZK2ia3o7vd3akF07acHAFpOA==" saltValue="yVW9XmDwTqEnmpSGai0KYg==" spinCount="100000" sqref="D6" name="Range1_1_27"/>
    <protectedRange algorithmName="SHA-512" hashValue="ON39YdpmFHfN9f47KpiRvqrKx0V9+erV1CNkpWzYhW/Qyc6aT8rEyCrvauWSYGZK2ia3o7vd3akF07acHAFpOA==" saltValue="yVW9XmDwTqEnmpSGai0KYg==" spinCount="100000" sqref="B7:C7 E7:J7" name="Range1_4_1_1_1_11"/>
    <protectedRange algorithmName="SHA-512" hashValue="ON39YdpmFHfN9f47KpiRvqrKx0V9+erV1CNkpWzYhW/Qyc6aT8rEyCrvauWSYGZK2ia3o7vd3akF07acHAFpOA==" saltValue="yVW9XmDwTqEnmpSGai0KYg==" spinCount="100000" sqref="D7" name="Range1_1_4_1_1_7"/>
    <protectedRange algorithmName="SHA-512" hashValue="ON39YdpmFHfN9f47KpiRvqrKx0V9+erV1CNkpWzYhW/Qyc6aT8rEyCrvauWSYGZK2ia3o7vd3akF07acHAFpOA==" saltValue="yVW9XmDwTqEnmpSGai0KYg==" spinCount="100000" sqref="B8:C8 E8:J8" name="Range1_76"/>
    <protectedRange algorithmName="SHA-512" hashValue="ON39YdpmFHfN9f47KpiRvqrKx0V9+erV1CNkpWzYhW/Qyc6aT8rEyCrvauWSYGZK2ia3o7vd3akF07acHAFpOA==" saltValue="yVW9XmDwTqEnmpSGai0KYg==" spinCount="100000" sqref="D8" name="Range1_1_71"/>
    <protectedRange algorithmName="SHA-512" hashValue="ON39YdpmFHfN9f47KpiRvqrKx0V9+erV1CNkpWzYhW/Qyc6aT8rEyCrvauWSYGZK2ia3o7vd3akF07acHAFpOA==" saltValue="yVW9XmDwTqEnmpSGai0KYg==" spinCount="100000" sqref="B9:C9 E9:J9" name="Range1_4_1_1_1"/>
    <protectedRange algorithmName="SHA-512" hashValue="ON39YdpmFHfN9f47KpiRvqrKx0V9+erV1CNkpWzYhW/Qyc6aT8rEyCrvauWSYGZK2ia3o7vd3akF07acHAFpOA==" saltValue="yVW9XmDwTqEnmpSGai0KYg==" spinCount="100000" sqref="D9" name="Range1_1_4_1_1_1_1"/>
    <protectedRange algorithmName="SHA-512" hashValue="ON39YdpmFHfN9f47KpiRvqrKx0V9+erV1CNkpWzYhW/Qyc6aT8rEyCrvauWSYGZK2ia3o7vd3akF07acHAFpOA==" saltValue="yVW9XmDwTqEnmpSGai0KYg==" spinCount="100000" sqref="E10:J11 B10:C11" name="Range1_23"/>
    <protectedRange algorithmName="SHA-512" hashValue="ON39YdpmFHfN9f47KpiRvqrKx0V9+erV1CNkpWzYhW/Qyc6aT8rEyCrvauWSYGZK2ia3o7vd3akF07acHAFpOA==" saltValue="yVW9XmDwTqEnmpSGai0KYg==" spinCount="100000" sqref="D10:D11" name="Range1_1_19"/>
    <protectedRange algorithmName="SHA-512" hashValue="ON39YdpmFHfN9f47KpiRvqrKx0V9+erV1CNkpWzYhW/Qyc6aT8rEyCrvauWSYGZK2ia3o7vd3akF07acHAFpOA==" saltValue="yVW9XmDwTqEnmpSGai0KYg==" spinCount="100000" sqref="E12:J12 B12:C12" name="Range1_22"/>
    <protectedRange algorithmName="SHA-512" hashValue="ON39YdpmFHfN9f47KpiRvqrKx0V9+erV1CNkpWzYhW/Qyc6aT8rEyCrvauWSYGZK2ia3o7vd3akF07acHAFpOA==" saltValue="yVW9XmDwTqEnmpSGai0KYg==" spinCount="100000" sqref="D12" name="Range1_1_18"/>
    <protectedRange algorithmName="SHA-512" hashValue="ON39YdpmFHfN9f47KpiRvqrKx0V9+erV1CNkpWzYhW/Qyc6aT8rEyCrvauWSYGZK2ia3o7vd3akF07acHAFpOA==" saltValue="yVW9XmDwTqEnmpSGai0KYg==" spinCount="100000" sqref="E13:J13 B13:C13" name="Range1_31"/>
    <protectedRange algorithmName="SHA-512" hashValue="ON39YdpmFHfN9f47KpiRvqrKx0V9+erV1CNkpWzYhW/Qyc6aT8rEyCrvauWSYGZK2ia3o7vd3akF07acHAFpOA==" saltValue="yVW9XmDwTqEnmpSGai0KYg==" spinCount="100000" sqref="D13" name="Range1_1_22"/>
    <protectedRange algorithmName="SHA-512" hashValue="ON39YdpmFHfN9f47KpiRvqrKx0V9+erV1CNkpWzYhW/Qyc6aT8rEyCrvauWSYGZK2ia3o7vd3akF07acHAFpOA==" saltValue="yVW9XmDwTqEnmpSGai0KYg==" spinCount="100000" sqref="E14:J14" name="Range1_40"/>
    <protectedRange algorithmName="SHA-512" hashValue="ON39YdpmFHfN9f47KpiRvqrKx0V9+erV1CNkpWzYhW/Qyc6aT8rEyCrvauWSYGZK2ia3o7vd3akF07acHAFpOA==" saltValue="yVW9XmDwTqEnmpSGai0KYg==" spinCount="100000" sqref="B14:C14" name="Range1_1_2_8"/>
    <protectedRange algorithmName="SHA-512" hashValue="ON39YdpmFHfN9f47KpiRvqrKx0V9+erV1CNkpWzYhW/Qyc6aT8rEyCrvauWSYGZK2ia3o7vd3akF07acHAFpOA==" saltValue="yVW9XmDwTqEnmpSGai0KYg==" spinCount="100000" sqref="D14" name="Range1_1_1_2_7"/>
    <protectedRange algorithmName="SHA-512" hashValue="ON39YdpmFHfN9f47KpiRvqrKx0V9+erV1CNkpWzYhW/Qyc6aT8rEyCrvauWSYGZK2ia3o7vd3akF07acHAFpOA==" saltValue="yVW9XmDwTqEnmpSGai0KYg==" spinCount="100000" sqref="B15:C15 E15:J15" name="Range1_16"/>
    <protectedRange algorithmName="SHA-512" hashValue="ON39YdpmFHfN9f47KpiRvqrKx0V9+erV1CNkpWzYhW/Qyc6aT8rEyCrvauWSYGZK2ia3o7vd3akF07acHAFpOA==" saltValue="yVW9XmDwTqEnmpSGai0KYg==" spinCount="100000" sqref="D15" name="Range1_1_22_1"/>
    <protectedRange algorithmName="SHA-512" hashValue="ON39YdpmFHfN9f47KpiRvqrKx0V9+erV1CNkpWzYhW/Qyc6aT8rEyCrvauWSYGZK2ia3o7vd3akF07acHAFpOA==" saltValue="yVW9XmDwTqEnmpSGai0KYg==" spinCount="100000" sqref="B16:C17 E16:J17" name="Range1_15_2"/>
    <protectedRange algorithmName="SHA-512" hashValue="ON39YdpmFHfN9f47KpiRvqrKx0V9+erV1CNkpWzYhW/Qyc6aT8rEyCrvauWSYGZK2ia3o7vd3akF07acHAFpOA==" saltValue="yVW9XmDwTqEnmpSGai0KYg==" spinCount="100000" sqref="D16:D17" name="Range1_1_11_2"/>
  </protectedRanges>
  <conditionalFormatting sqref="E2">
    <cfRule type="top10" dxfId="105" priority="87" rank="1"/>
  </conditionalFormatting>
  <conditionalFormatting sqref="F2">
    <cfRule type="top10" dxfId="104" priority="86" rank="1"/>
  </conditionalFormatting>
  <conditionalFormatting sqref="G2">
    <cfRule type="top10" dxfId="103" priority="85" rank="1"/>
  </conditionalFormatting>
  <conditionalFormatting sqref="H2">
    <cfRule type="top10" dxfId="102" priority="84" rank="1"/>
  </conditionalFormatting>
  <conditionalFormatting sqref="I2">
    <cfRule type="top10" dxfId="101" priority="83" rank="1"/>
  </conditionalFormatting>
  <conditionalFormatting sqref="J2">
    <cfRule type="top10" dxfId="100" priority="82" rank="1"/>
  </conditionalFormatting>
  <conditionalFormatting sqref="E4">
    <cfRule type="top10" dxfId="99" priority="81" rank="1"/>
  </conditionalFormatting>
  <conditionalFormatting sqref="F4">
    <cfRule type="top10" dxfId="98" priority="80" rank="1"/>
  </conditionalFormatting>
  <conditionalFormatting sqref="G4">
    <cfRule type="top10" dxfId="97" priority="79" rank="1"/>
  </conditionalFormatting>
  <conditionalFormatting sqref="H4">
    <cfRule type="top10" dxfId="96" priority="78" rank="1"/>
  </conditionalFormatting>
  <conditionalFormatting sqref="I4">
    <cfRule type="top10" dxfId="95" priority="77" rank="1"/>
  </conditionalFormatting>
  <conditionalFormatting sqref="J4">
    <cfRule type="top10" dxfId="94" priority="76" rank="1"/>
  </conditionalFormatting>
  <conditionalFormatting sqref="J5">
    <cfRule type="top10" dxfId="93" priority="70" rank="1"/>
  </conditionalFormatting>
  <conditionalFormatting sqref="I5">
    <cfRule type="top10" dxfId="92" priority="71" rank="1"/>
  </conditionalFormatting>
  <conditionalFormatting sqref="H5">
    <cfRule type="top10" dxfId="91" priority="72" rank="1"/>
  </conditionalFormatting>
  <conditionalFormatting sqref="G5">
    <cfRule type="top10" dxfId="90" priority="73" rank="1"/>
  </conditionalFormatting>
  <conditionalFormatting sqref="F5">
    <cfRule type="top10" dxfId="89" priority="74" rank="1"/>
  </conditionalFormatting>
  <conditionalFormatting sqref="E5">
    <cfRule type="top10" dxfId="88" priority="75" rank="1"/>
  </conditionalFormatting>
  <conditionalFormatting sqref="F6">
    <cfRule type="top10" dxfId="87" priority="64" rank="1"/>
  </conditionalFormatting>
  <conditionalFormatting sqref="G6">
    <cfRule type="top10" dxfId="86" priority="65" rank="1"/>
  </conditionalFormatting>
  <conditionalFormatting sqref="H6">
    <cfRule type="top10" dxfId="85" priority="66" rank="1"/>
  </conditionalFormatting>
  <conditionalFormatting sqref="I6">
    <cfRule type="top10" dxfId="84" priority="67" rank="1"/>
  </conditionalFormatting>
  <conditionalFormatting sqref="J6">
    <cfRule type="top10" dxfId="83" priority="68" rank="1"/>
  </conditionalFormatting>
  <conditionalFormatting sqref="E6">
    <cfRule type="top10" dxfId="82" priority="69" rank="1"/>
  </conditionalFormatting>
  <conditionalFormatting sqref="E6:J6">
    <cfRule type="cellIs" dxfId="81" priority="63" operator="equal">
      <formula>200</formula>
    </cfRule>
  </conditionalFormatting>
  <conditionalFormatting sqref="G6">
    <cfRule type="top10" dxfId="80" priority="62" rank="1"/>
  </conditionalFormatting>
  <conditionalFormatting sqref="E7">
    <cfRule type="top10" dxfId="79" priority="61" rank="1"/>
  </conditionalFormatting>
  <conditionalFormatting sqref="F7">
    <cfRule type="top10" dxfId="78" priority="60" rank="1"/>
  </conditionalFormatting>
  <conditionalFormatting sqref="G7">
    <cfRule type="top10" dxfId="77" priority="59" rank="1"/>
  </conditionalFormatting>
  <conditionalFormatting sqref="H7">
    <cfRule type="top10" dxfId="76" priority="58" rank="1"/>
  </conditionalFormatting>
  <conditionalFormatting sqref="I7">
    <cfRule type="top10" dxfId="75" priority="57" rank="1"/>
  </conditionalFormatting>
  <conditionalFormatting sqref="J7">
    <cfRule type="top10" dxfId="74" priority="56" rank="1"/>
  </conditionalFormatting>
  <conditionalFormatting sqref="E8:J8">
    <cfRule type="cellIs" dxfId="73" priority="49" operator="equal">
      <formula>200</formula>
    </cfRule>
  </conditionalFormatting>
  <conditionalFormatting sqref="F8">
    <cfRule type="top10" dxfId="72" priority="50" rank="1"/>
  </conditionalFormatting>
  <conditionalFormatting sqref="G8">
    <cfRule type="top10" dxfId="71" priority="51" rank="1"/>
  </conditionalFormatting>
  <conditionalFormatting sqref="H8">
    <cfRule type="top10" dxfId="70" priority="52" rank="1"/>
  </conditionalFormatting>
  <conditionalFormatting sqref="I8">
    <cfRule type="top10" dxfId="69" priority="53" rank="1"/>
  </conditionalFormatting>
  <conditionalFormatting sqref="J8">
    <cfRule type="top10" dxfId="68" priority="54" rank="1"/>
  </conditionalFormatting>
  <conditionalFormatting sqref="E8">
    <cfRule type="top10" dxfId="67" priority="55" rank="1"/>
  </conditionalFormatting>
  <conditionalFormatting sqref="E9">
    <cfRule type="top10" dxfId="66" priority="48" rank="1"/>
  </conditionalFormatting>
  <conditionalFormatting sqref="F9">
    <cfRule type="top10" dxfId="65" priority="47" rank="1"/>
  </conditionalFormatting>
  <conditionalFormatting sqref="G9">
    <cfRule type="top10" dxfId="64" priority="46" rank="1"/>
  </conditionalFormatting>
  <conditionalFormatting sqref="H9">
    <cfRule type="top10" dxfId="63" priority="45" rank="1"/>
  </conditionalFormatting>
  <conditionalFormatting sqref="I9">
    <cfRule type="top10" dxfId="62" priority="44" rank="1"/>
  </conditionalFormatting>
  <conditionalFormatting sqref="J9">
    <cfRule type="top10" dxfId="61" priority="43" rank="1"/>
  </conditionalFormatting>
  <conditionalFormatting sqref="I10:I11">
    <cfRule type="top10" dxfId="60" priority="37" rank="1"/>
  </conditionalFormatting>
  <conditionalFormatting sqref="H10:H11">
    <cfRule type="top10" dxfId="59" priority="38" rank="1"/>
  </conditionalFormatting>
  <conditionalFormatting sqref="G10:G11">
    <cfRule type="top10" dxfId="58" priority="39" rank="1"/>
  </conditionalFormatting>
  <conditionalFormatting sqref="F10:F11">
    <cfRule type="top10" dxfId="57" priority="40" rank="1"/>
  </conditionalFormatting>
  <conditionalFormatting sqref="E10:E11">
    <cfRule type="top10" dxfId="56" priority="41" rank="1"/>
  </conditionalFormatting>
  <conditionalFormatting sqref="J10:J11">
    <cfRule type="top10" dxfId="55" priority="42" rank="1"/>
  </conditionalFormatting>
  <conditionalFormatting sqref="E10:J11">
    <cfRule type="cellIs" dxfId="54" priority="36" operator="equal">
      <formula>200</formula>
    </cfRule>
  </conditionalFormatting>
  <conditionalFormatting sqref="E12:J12">
    <cfRule type="cellIs" dxfId="53" priority="35" operator="equal">
      <formula>200</formula>
    </cfRule>
  </conditionalFormatting>
  <conditionalFormatting sqref="F12">
    <cfRule type="top10" dxfId="52" priority="29" rank="1"/>
  </conditionalFormatting>
  <conditionalFormatting sqref="G12">
    <cfRule type="top10" dxfId="51" priority="30" rank="1"/>
  </conditionalFormatting>
  <conditionalFormatting sqref="H12">
    <cfRule type="top10" dxfId="50" priority="31" rank="1"/>
  </conditionalFormatting>
  <conditionalFormatting sqref="I12">
    <cfRule type="top10" dxfId="49" priority="32" rank="1"/>
  </conditionalFormatting>
  <conditionalFormatting sqref="J12">
    <cfRule type="top10" dxfId="48" priority="33" rank="1"/>
  </conditionalFormatting>
  <conditionalFormatting sqref="E12">
    <cfRule type="top10" dxfId="47" priority="34" rank="1"/>
  </conditionalFormatting>
  <conditionalFormatting sqref="F13">
    <cfRule type="top10" dxfId="46" priority="23" rank="1"/>
  </conditionalFormatting>
  <conditionalFormatting sqref="G13">
    <cfRule type="top10" dxfId="45" priority="24" rank="1"/>
  </conditionalFormatting>
  <conditionalFormatting sqref="H13">
    <cfRule type="top10" dxfId="44" priority="25" rank="1"/>
  </conditionalFormatting>
  <conditionalFormatting sqref="I13">
    <cfRule type="top10" dxfId="43" priority="26" rank="1"/>
  </conditionalFormatting>
  <conditionalFormatting sqref="J13">
    <cfRule type="top10" dxfId="42" priority="27" rank="1"/>
  </conditionalFormatting>
  <conditionalFormatting sqref="E13">
    <cfRule type="top10" dxfId="41" priority="28" rank="1"/>
  </conditionalFormatting>
  <conditionalFormatting sqref="E13:J13">
    <cfRule type="cellIs" dxfId="40" priority="22" operator="equal">
      <formula>200</formula>
    </cfRule>
  </conditionalFormatting>
  <conditionalFormatting sqref="F14">
    <cfRule type="top10" dxfId="39" priority="16" rank="1"/>
  </conditionalFormatting>
  <conditionalFormatting sqref="G14">
    <cfRule type="top10" dxfId="38" priority="17" rank="1"/>
  </conditionalFormatting>
  <conditionalFormatting sqref="H14">
    <cfRule type="top10" dxfId="37" priority="18" rank="1"/>
  </conditionalFormatting>
  <conditionalFormatting sqref="I14">
    <cfRule type="top10" dxfId="36" priority="19" rank="1"/>
  </conditionalFormatting>
  <conditionalFormatting sqref="J14">
    <cfRule type="top10" dxfId="35" priority="20" rank="1"/>
  </conditionalFormatting>
  <conditionalFormatting sqref="E14">
    <cfRule type="top10" dxfId="34" priority="21" rank="1"/>
  </conditionalFormatting>
  <conditionalFormatting sqref="E14:J14">
    <cfRule type="cellIs" dxfId="33" priority="15" operator="equal">
      <formula>200</formula>
    </cfRule>
  </conditionalFormatting>
  <conditionalFormatting sqref="I15">
    <cfRule type="top10" dxfId="32" priority="14" rank="1"/>
  </conditionalFormatting>
  <conditionalFormatting sqref="H15">
    <cfRule type="top10" dxfId="31" priority="10" rank="1"/>
  </conditionalFormatting>
  <conditionalFormatting sqref="J15">
    <cfRule type="top10" dxfId="30" priority="11" rank="1"/>
  </conditionalFormatting>
  <conditionalFormatting sqref="G15">
    <cfRule type="top10" dxfId="29" priority="13" rank="1"/>
  </conditionalFormatting>
  <conditionalFormatting sqref="F15">
    <cfRule type="top10" dxfId="28" priority="12" rank="1"/>
  </conditionalFormatting>
  <conditionalFormatting sqref="E15">
    <cfRule type="top10" dxfId="27" priority="9" rank="1"/>
  </conditionalFormatting>
  <conditionalFormatting sqref="E15:J15">
    <cfRule type="cellIs" dxfId="26" priority="8" operator="greaterThanOrEqual">
      <formula>200</formula>
    </cfRule>
  </conditionalFormatting>
  <conditionalFormatting sqref="E16:J17">
    <cfRule type="cellIs" dxfId="25" priority="7" operator="equal">
      <formula>200</formula>
    </cfRule>
  </conditionalFormatting>
  <conditionalFormatting sqref="F16:F17">
    <cfRule type="top10" dxfId="24" priority="1" rank="1"/>
  </conditionalFormatting>
  <conditionalFormatting sqref="G16:G17">
    <cfRule type="top10" dxfId="23" priority="2" rank="1"/>
  </conditionalFormatting>
  <conditionalFormatting sqref="H16:H17">
    <cfRule type="top10" dxfId="22" priority="3" rank="1"/>
  </conditionalFormatting>
  <conditionalFormatting sqref="I16:I17">
    <cfRule type="top10" dxfId="21" priority="4" rank="1"/>
  </conditionalFormatting>
  <conditionalFormatting sqref="J16:J17">
    <cfRule type="top10" dxfId="20" priority="5" rank="1"/>
  </conditionalFormatting>
  <conditionalFormatting sqref="E16:E17">
    <cfRule type="top10" dxfId="19" priority="6" rank="1"/>
  </conditionalFormatting>
  <hyperlinks>
    <hyperlink ref="Q1" location="'National Rankings'!A1" display="Back to Ranking" xr:uid="{F220D846-1007-4835-9CAA-4CB0AF19D20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C1E21EA-3CC7-476C-97FC-EF2DCB18344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7F477-CB04-429D-8381-7F5D9F98514F}">
  <sheetPr codeName="Sheet87"/>
  <dimension ref="A1:Q6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3">
      <c r="A2" s="14" t="s">
        <v>20</v>
      </c>
      <c r="B2" s="15" t="s">
        <v>46</v>
      </c>
      <c r="C2" s="16">
        <v>44653</v>
      </c>
      <c r="D2" s="17" t="s">
        <v>45</v>
      </c>
      <c r="E2" s="18">
        <v>188</v>
      </c>
      <c r="F2" s="18">
        <v>187</v>
      </c>
      <c r="G2" s="18">
        <v>190</v>
      </c>
      <c r="H2" s="18">
        <v>183</v>
      </c>
      <c r="I2" s="18"/>
      <c r="J2" s="18"/>
      <c r="K2" s="19">
        <v>4</v>
      </c>
      <c r="L2" s="19">
        <v>748</v>
      </c>
      <c r="M2" s="20">
        <v>187</v>
      </c>
      <c r="N2" s="21">
        <v>2</v>
      </c>
      <c r="O2" s="22">
        <v>189</v>
      </c>
    </row>
    <row r="3" spans="1:17" x14ac:dyDescent="0.3">
      <c r="A3" s="39" t="s">
        <v>20</v>
      </c>
      <c r="B3" s="40" t="s">
        <v>46</v>
      </c>
      <c r="C3" s="41">
        <v>44702</v>
      </c>
      <c r="D3" s="42" t="s">
        <v>95</v>
      </c>
      <c r="E3" s="43">
        <v>183</v>
      </c>
      <c r="F3" s="43">
        <v>181</v>
      </c>
      <c r="G3" s="43">
        <v>184</v>
      </c>
      <c r="H3" s="43">
        <v>183</v>
      </c>
      <c r="I3" s="43"/>
      <c r="J3" s="43"/>
      <c r="K3" s="44">
        <v>4</v>
      </c>
      <c r="L3" s="44">
        <v>731</v>
      </c>
      <c r="M3" s="45">
        <v>182.75</v>
      </c>
      <c r="N3" s="46">
        <v>2</v>
      </c>
      <c r="O3" s="47">
        <v>184.75</v>
      </c>
    </row>
    <row r="4" spans="1:17" x14ac:dyDescent="0.3">
      <c r="A4" s="14" t="s">
        <v>60</v>
      </c>
      <c r="B4" s="15" t="s">
        <v>46</v>
      </c>
      <c r="C4" s="16">
        <v>44751</v>
      </c>
      <c r="D4" s="17" t="s">
        <v>45</v>
      </c>
      <c r="E4" s="18">
        <v>189</v>
      </c>
      <c r="F4" s="18">
        <v>193</v>
      </c>
      <c r="G4" s="18">
        <v>189</v>
      </c>
      <c r="H4" s="18">
        <v>184</v>
      </c>
      <c r="I4" s="18"/>
      <c r="J4" s="18"/>
      <c r="K4" s="19">
        <v>4</v>
      </c>
      <c r="L4" s="19">
        <v>755</v>
      </c>
      <c r="M4" s="20">
        <v>188.75</v>
      </c>
      <c r="N4" s="21">
        <v>2</v>
      </c>
      <c r="O4" s="22">
        <v>190.75</v>
      </c>
    </row>
    <row r="6" spans="1:17" x14ac:dyDescent="0.3">
      <c r="K6" s="8">
        <f>SUM(K2:K5)</f>
        <v>12</v>
      </c>
      <c r="L6" s="8">
        <f>SUM(L2:L5)</f>
        <v>2234</v>
      </c>
      <c r="M6" s="7">
        <f>SUM(L6/K6)</f>
        <v>186.16666666666666</v>
      </c>
      <c r="N6" s="8">
        <f>SUM(N2:N5)</f>
        <v>6</v>
      </c>
      <c r="O6" s="12">
        <f>SUM(M6+N6)</f>
        <v>192.16666666666666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4_1"/>
    <protectedRange sqref="D2" name="Range1_1_1_1"/>
    <protectedRange algorithmName="SHA-512" hashValue="ON39YdpmFHfN9f47KpiRvqrKx0V9+erV1CNkpWzYhW/Qyc6aT8rEyCrvauWSYGZK2ia3o7vd3akF07acHAFpOA==" saltValue="yVW9XmDwTqEnmpSGai0KYg==" spinCount="100000" sqref="E3:J3 B3:C3" name="Range1_69"/>
    <protectedRange algorithmName="SHA-512" hashValue="ON39YdpmFHfN9f47KpiRvqrKx0V9+erV1CNkpWzYhW/Qyc6aT8rEyCrvauWSYGZK2ia3o7vd3akF07acHAFpOA==" saltValue="yVW9XmDwTqEnmpSGai0KYg==" spinCount="100000" sqref="D3" name="Range1_1_67"/>
    <protectedRange sqref="B4:C4 E4:J4" name="Range1_13"/>
    <protectedRange sqref="D4" name="Range1_1_15"/>
  </protectedRanges>
  <conditionalFormatting sqref="E2">
    <cfRule type="top10" dxfId="18" priority="19" rank="1"/>
  </conditionalFormatting>
  <conditionalFormatting sqref="F2">
    <cfRule type="top10" dxfId="17" priority="18" rank="1"/>
  </conditionalFormatting>
  <conditionalFormatting sqref="G2">
    <cfRule type="top10" dxfId="16" priority="17" rank="1"/>
  </conditionalFormatting>
  <conditionalFormatting sqref="H2">
    <cfRule type="top10" dxfId="15" priority="16" rank="1"/>
  </conditionalFormatting>
  <conditionalFormatting sqref="I2">
    <cfRule type="top10" dxfId="14" priority="15" rank="1"/>
  </conditionalFormatting>
  <conditionalFormatting sqref="J2">
    <cfRule type="top10" dxfId="13" priority="14" rank="1"/>
  </conditionalFormatting>
  <conditionalFormatting sqref="F3">
    <cfRule type="top10" dxfId="12" priority="8" rank="1"/>
  </conditionalFormatting>
  <conditionalFormatting sqref="G3">
    <cfRule type="top10" dxfId="11" priority="9" rank="1"/>
  </conditionalFormatting>
  <conditionalFormatting sqref="H3">
    <cfRule type="top10" dxfId="10" priority="10" rank="1"/>
  </conditionalFormatting>
  <conditionalFormatting sqref="I3">
    <cfRule type="top10" dxfId="9" priority="11" rank="1"/>
  </conditionalFormatting>
  <conditionalFormatting sqref="J3">
    <cfRule type="top10" dxfId="8" priority="12" rank="1"/>
  </conditionalFormatting>
  <conditionalFormatting sqref="E3">
    <cfRule type="top10" dxfId="7" priority="13" rank="1"/>
  </conditionalFormatting>
  <conditionalFormatting sqref="E3:J3">
    <cfRule type="cellIs" dxfId="6" priority="7" operator="equal">
      <formula>200</formula>
    </cfRule>
  </conditionalFormatting>
  <conditionalFormatting sqref="E4">
    <cfRule type="top10" dxfId="5" priority="6" rank="1"/>
  </conditionalFormatting>
  <conditionalFormatting sqref="F4">
    <cfRule type="top10" dxfId="4" priority="5" rank="1"/>
  </conditionalFormatting>
  <conditionalFormatting sqref="G4">
    <cfRule type="top10" dxfId="3" priority="4" rank="1"/>
  </conditionalFormatting>
  <conditionalFormatting sqref="H4">
    <cfRule type="top10" dxfId="2" priority="3" rank="1"/>
  </conditionalFormatting>
  <conditionalFormatting sqref="I4">
    <cfRule type="top10" dxfId="1" priority="2" rank="1"/>
  </conditionalFormatting>
  <conditionalFormatting sqref="J4">
    <cfRule type="top10" dxfId="0" priority="1" rank="1"/>
  </conditionalFormatting>
  <hyperlinks>
    <hyperlink ref="Q1" location="'National Rankings'!A1" display="Back to Ranking" xr:uid="{97C64243-F573-42A4-ADE4-406AE57D46A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23495B-1A13-48D8-996F-F0D909288F8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95</vt:i4>
      </vt:variant>
    </vt:vector>
  </HeadingPairs>
  <TitlesOfParts>
    <vt:vector size="95" baseType="lpstr">
      <vt:lpstr>National Rankings</vt:lpstr>
      <vt:lpstr>Amanda Fortson</vt:lpstr>
      <vt:lpstr>Annette McClure</vt:lpstr>
      <vt:lpstr>Benji Matoy</vt:lpstr>
      <vt:lpstr>Bill Glausier</vt:lpstr>
      <vt:lpstr>Bob Bass</vt:lpstr>
      <vt:lpstr>Bob Blaine</vt:lpstr>
      <vt:lpstr>Bobby Splawn</vt:lpstr>
      <vt:lpstr>Bobby Young</vt:lpstr>
      <vt:lpstr>Bud Stell</vt:lpstr>
      <vt:lpstr>Carl Hill</vt:lpstr>
      <vt:lpstr>Charles Knight</vt:lpstr>
      <vt:lpstr>Chris Bissett</vt:lpstr>
      <vt:lpstr>Chris Helton</vt:lpstr>
      <vt:lpstr>Chuck Brooks</vt:lpstr>
      <vt:lpstr>Curtis Jenkins</vt:lpstr>
      <vt:lpstr>Dale Cauthen</vt:lpstr>
      <vt:lpstr>Dana Waxler</vt:lpstr>
      <vt:lpstr>Daniel Henry</vt:lpstr>
      <vt:lpstr>Darrell Moore</vt:lpstr>
      <vt:lpstr>Darren Krumwiede</vt:lpstr>
      <vt:lpstr>David Jennings</vt:lpstr>
      <vt:lpstr>Don Tucker</vt:lpstr>
      <vt:lpstr>Donnie Melson</vt:lpstr>
      <vt:lpstr>Doug Lingle</vt:lpstr>
      <vt:lpstr>Douglas Bendana</vt:lpstr>
      <vt:lpstr>Frank Baird</vt:lpstr>
      <vt:lpstr>Fred Jamison</vt:lpstr>
      <vt:lpstr>Freddy Geiselbreth</vt:lpstr>
      <vt:lpstr>Gary Gallion</vt:lpstr>
      <vt:lpstr>Harry Trainer</vt:lpstr>
      <vt:lpstr>Jack Hutchins</vt:lpstr>
      <vt:lpstr>Jan Marsh</vt:lpstr>
      <vt:lpstr>James Marsh</vt:lpstr>
      <vt:lpstr>James Soileau</vt:lpstr>
      <vt:lpstr>Jason Frymier</vt:lpstr>
      <vt:lpstr>Jayden Simmons</vt:lpstr>
      <vt:lpstr>Jeff Hall</vt:lpstr>
      <vt:lpstr>Jeff Lloyd</vt:lpstr>
      <vt:lpstr>Jerry Willeford</vt:lpstr>
      <vt:lpstr>Joe Chacon</vt:lpstr>
      <vt:lpstr>John Hovan</vt:lpstr>
      <vt:lpstr>Jim Peightal</vt:lpstr>
      <vt:lpstr>John Laseter</vt:lpstr>
      <vt:lpstr>John Vinblad</vt:lpstr>
      <vt:lpstr>Jill Ashlock</vt:lpstr>
      <vt:lpstr>Jimmy Haley</vt:lpstr>
      <vt:lpstr>John Petteruti</vt:lpstr>
      <vt:lpstr>Juan Iracheta</vt:lpstr>
      <vt:lpstr>Judy Gallion</vt:lpstr>
      <vt:lpstr>Keith Northcut</vt:lpstr>
      <vt:lpstr>Ken Mix</vt:lpstr>
      <vt:lpstr>Kenny Huth</vt:lpstr>
      <vt:lpstr>Larry McGill</vt:lpstr>
      <vt:lpstr>Lee Barker</vt:lpstr>
      <vt:lpstr>Levi Hughs</vt:lpstr>
      <vt:lpstr>Linda Williams</vt:lpstr>
      <vt:lpstr>Luis Ordorica</vt:lpstr>
      <vt:lpstr>Marvin Batliner</vt:lpstr>
      <vt:lpstr>Matthew Tignor</vt:lpstr>
      <vt:lpstr>Michael Blackard</vt:lpstr>
      <vt:lpstr>Michael Rorer</vt:lpstr>
      <vt:lpstr>Mike Gross</vt:lpstr>
      <vt:lpstr>Mike Moore</vt:lpstr>
      <vt:lpstr>Paul Dyer</vt:lpstr>
      <vt:lpstr>Ricky Haley</vt:lpstr>
      <vt:lpstr>Rene Hardin</vt:lpstr>
      <vt:lpstr>Robert Benoit II</vt:lpstr>
      <vt:lpstr>Roger Blaine</vt:lpstr>
      <vt:lpstr>Ronald Blasko</vt:lpstr>
      <vt:lpstr>Ronald Herring</vt:lpstr>
      <vt:lpstr>Roger Krouskop SR.</vt:lpstr>
      <vt:lpstr>Roger Snider</vt:lpstr>
      <vt:lpstr>Rusty Link</vt:lpstr>
      <vt:lpstr>Sam Carlin</vt:lpstr>
      <vt:lpstr>Scott Jackson</vt:lpstr>
      <vt:lpstr>Scott Spencer</vt:lpstr>
      <vt:lpstr>Shelly Moormon</vt:lpstr>
      <vt:lpstr>Stan Fitch</vt:lpstr>
      <vt:lpstr>Steve Kiemele</vt:lpstr>
      <vt:lpstr>Steve Muntzinger</vt:lpstr>
      <vt:lpstr>Steve Pennington</vt:lpstr>
      <vt:lpstr>Steve Shropshire</vt:lpstr>
      <vt:lpstr>Tao Irtz</vt:lpstr>
      <vt:lpstr>Taylor Doutlett</vt:lpstr>
      <vt:lpstr>Thomas Murrell</vt:lpstr>
      <vt:lpstr>Tim Bynum</vt:lpstr>
      <vt:lpstr>Todd Hammer</vt:lpstr>
      <vt:lpstr>Tom Tignor</vt:lpstr>
      <vt:lpstr>Tony Greenway</vt:lpstr>
      <vt:lpstr>Vic Severino</vt:lpstr>
      <vt:lpstr>Wade Moore</vt:lpstr>
      <vt:lpstr>Wayne Argence</vt:lpstr>
      <vt:lpstr>Will Fortson</vt:lpstr>
      <vt:lpstr>Van Presson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2022-09-27T19:24:11Z</dcterms:modified>
</cp:coreProperties>
</file>