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bra2\Desktop\ABRA Files and More\AUTO BENCH REST ASSOCIATION FILE\ABRA 2019\Michiga\"/>
    </mc:Choice>
  </mc:AlternateContent>
  <xr:revisionPtr revIDLastSave="0" documentId="13_ncr:1_{505D8A82-6726-47CB-8BC9-3105B3F6D0A1}" xr6:coauthVersionLast="45" xr6:coauthVersionMax="45" xr10:uidLastSave="{00000000-0000-0000-0000-000000000000}"/>
  <bookViews>
    <workbookView xWindow="-120" yWindow="-120" windowWidth="29040" windowHeight="15840" activeTab="5" xr2:uid="{58C5D8DB-3C41-4D96-8B1F-31222ABB18C8}"/>
  </bookViews>
  <sheets>
    <sheet name="MI  05 01 2019" sheetId="1" r:id="rId1"/>
    <sheet name="MI 06 05 2019" sheetId="2" r:id="rId2"/>
    <sheet name="MI 07 06 19" sheetId="3" r:id="rId3"/>
    <sheet name="MI 08 07 19" sheetId="4" r:id="rId4"/>
    <sheet name="MI 09 04 2019" sheetId="5" r:id="rId5"/>
    <sheet name="MI 10 05 2019" sheetId="6" r:id="rId6"/>
  </sheets>
  <externalReferences>
    <externalReference r:id="rId7"/>
    <externalReference r:id="rId8"/>
    <externalReference r:id="rId9"/>
    <externalReference r:id="rId10"/>
    <externalReference r:id="rId11"/>
    <externalReference r:id="rId12"/>
  </externalReferenc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O19" i="6" l="1"/>
  <c r="P19" i="6" s="1"/>
  <c r="N19" i="6"/>
  <c r="G19" i="6"/>
  <c r="C19" i="6"/>
  <c r="R18" i="6"/>
  <c r="P18" i="6"/>
  <c r="O18" i="6"/>
  <c r="N18" i="6"/>
  <c r="G18" i="6"/>
  <c r="C18" i="6"/>
  <c r="P17" i="6"/>
  <c r="O17" i="6"/>
  <c r="N17" i="6"/>
  <c r="G17" i="6"/>
  <c r="C17" i="6"/>
  <c r="O16" i="6"/>
  <c r="P16" i="6" s="1"/>
  <c r="N16" i="6"/>
  <c r="G16" i="6"/>
  <c r="C16" i="6"/>
  <c r="O13" i="6"/>
  <c r="P13" i="6" s="1"/>
  <c r="N13" i="6"/>
  <c r="G13" i="6"/>
  <c r="C13" i="6"/>
  <c r="R12" i="6"/>
  <c r="P12" i="6"/>
  <c r="B12" i="6" s="1"/>
  <c r="O12" i="6"/>
  <c r="N12" i="6"/>
  <c r="G12" i="6"/>
  <c r="C12" i="6"/>
  <c r="P9" i="6"/>
  <c r="B9" i="6" s="1"/>
  <c r="O9" i="6"/>
  <c r="N9" i="6"/>
  <c r="G9" i="6"/>
  <c r="C9" i="6"/>
  <c r="O8" i="6"/>
  <c r="P8" i="6" s="1"/>
  <c r="N8" i="6"/>
  <c r="G8" i="6"/>
  <c r="C8" i="6"/>
  <c r="O7" i="6"/>
  <c r="P7" i="6" s="1"/>
  <c r="N7" i="6"/>
  <c r="G7" i="6"/>
  <c r="C7" i="6"/>
  <c r="R6" i="6"/>
  <c r="P6" i="6"/>
  <c r="B6" i="6" s="1"/>
  <c r="O6" i="6"/>
  <c r="N6" i="6"/>
  <c r="G6" i="6"/>
  <c r="C6" i="6"/>
  <c r="P5" i="6"/>
  <c r="B5" i="6" s="1"/>
  <c r="O5" i="6"/>
  <c r="N5" i="6"/>
  <c r="G5" i="6"/>
  <c r="C5" i="6"/>
  <c r="O2" i="6"/>
  <c r="P2" i="6" s="1"/>
  <c r="N2" i="6"/>
  <c r="G2" i="6"/>
  <c r="C2" i="6"/>
  <c r="R13" i="6" l="1"/>
  <c r="B13" i="6"/>
  <c r="R16" i="6"/>
  <c r="B16" i="6"/>
  <c r="R7" i="6"/>
  <c r="B7" i="6"/>
  <c r="B8" i="6"/>
  <c r="R8" i="6"/>
  <c r="B17" i="6"/>
  <c r="B18" i="6"/>
  <c r="R2" i="6"/>
  <c r="B2" i="6"/>
  <c r="R19" i="6"/>
  <c r="B19" i="6"/>
  <c r="R5" i="6"/>
  <c r="R9" i="6"/>
  <c r="R17" i="6"/>
  <c r="M22" i="5"/>
  <c r="L22" i="5"/>
  <c r="N22" i="5" s="1"/>
  <c r="E22" i="5"/>
  <c r="D22" i="5"/>
  <c r="M21" i="5"/>
  <c r="N21" i="5" s="1"/>
  <c r="L21" i="5"/>
  <c r="E21" i="5"/>
  <c r="D21" i="5"/>
  <c r="N20" i="5"/>
  <c r="M20" i="5"/>
  <c r="L20" i="5"/>
  <c r="E20" i="5"/>
  <c r="D20" i="5"/>
  <c r="M19" i="5"/>
  <c r="N19" i="5" s="1"/>
  <c r="L19" i="5"/>
  <c r="E19" i="5"/>
  <c r="D19" i="5"/>
  <c r="M15" i="5"/>
  <c r="L15" i="5"/>
  <c r="N15" i="5" s="1"/>
  <c r="E15" i="5"/>
  <c r="D15" i="5"/>
  <c r="M14" i="5"/>
  <c r="N14" i="5" s="1"/>
  <c r="L14" i="5"/>
  <c r="E14" i="5"/>
  <c r="D14" i="5"/>
  <c r="N13" i="5"/>
  <c r="A13" i="5" s="1"/>
  <c r="M13" i="5"/>
  <c r="L13" i="5"/>
  <c r="E13" i="5"/>
  <c r="D13" i="5"/>
  <c r="M10" i="5"/>
  <c r="N10" i="5" s="1"/>
  <c r="L10" i="5"/>
  <c r="E10" i="5"/>
  <c r="D10" i="5"/>
  <c r="M9" i="5"/>
  <c r="L9" i="5"/>
  <c r="N9" i="5" s="1"/>
  <c r="E9" i="5"/>
  <c r="D9" i="5"/>
  <c r="M8" i="5"/>
  <c r="N8" i="5" s="1"/>
  <c r="L8" i="5"/>
  <c r="E8" i="5"/>
  <c r="D8" i="5"/>
  <c r="N7" i="5"/>
  <c r="M7" i="5"/>
  <c r="L7" i="5"/>
  <c r="E7" i="5"/>
  <c r="D7" i="5"/>
  <c r="M6" i="5"/>
  <c r="N6" i="5" s="1"/>
  <c r="L6" i="5"/>
  <c r="E6" i="5"/>
  <c r="D6" i="5"/>
  <c r="M3" i="5"/>
  <c r="L3" i="5"/>
  <c r="N3" i="5" s="1"/>
  <c r="E3" i="5"/>
  <c r="D3" i="5"/>
  <c r="M2" i="5"/>
  <c r="N2" i="5" s="1"/>
  <c r="L2" i="5"/>
  <c r="E2" i="5"/>
  <c r="D2" i="5"/>
  <c r="A2" i="5" l="1"/>
  <c r="P2" i="5"/>
  <c r="P6" i="5"/>
  <c r="A6" i="5"/>
  <c r="P9" i="5"/>
  <c r="A9" i="5"/>
  <c r="A7" i="5"/>
  <c r="A8" i="5"/>
  <c r="P8" i="5"/>
  <c r="P10" i="5"/>
  <c r="A10" i="5"/>
  <c r="P15" i="5"/>
  <c r="A15" i="5"/>
  <c r="A14" i="5"/>
  <c r="P14" i="5"/>
  <c r="P19" i="5"/>
  <c r="A19" i="5"/>
  <c r="P22" i="5"/>
  <c r="A22" i="5"/>
  <c r="P3" i="5"/>
  <c r="A3" i="5"/>
  <c r="A20" i="5"/>
  <c r="A21" i="5"/>
  <c r="P21" i="5"/>
  <c r="P7" i="5"/>
  <c r="P13" i="5"/>
  <c r="P20" i="5"/>
  <c r="M21" i="4"/>
  <c r="L21" i="4"/>
  <c r="E21" i="4"/>
  <c r="D21" i="4"/>
  <c r="M20" i="4"/>
  <c r="N20" i="4" s="1"/>
  <c r="L20" i="4"/>
  <c r="E20" i="4"/>
  <c r="D20" i="4"/>
  <c r="M19" i="4"/>
  <c r="N19" i="4" s="1"/>
  <c r="L19" i="4"/>
  <c r="E19" i="4"/>
  <c r="D19" i="4"/>
  <c r="M18" i="4"/>
  <c r="N18" i="4" s="1"/>
  <c r="L18" i="4"/>
  <c r="E18" i="4"/>
  <c r="D18" i="4"/>
  <c r="M17" i="4"/>
  <c r="N17" i="4" s="1"/>
  <c r="L17" i="4"/>
  <c r="E17" i="4"/>
  <c r="D17" i="4"/>
  <c r="M16" i="4"/>
  <c r="N16" i="4" s="1"/>
  <c r="L16" i="4"/>
  <c r="E16" i="4"/>
  <c r="D16" i="4"/>
  <c r="M15" i="4"/>
  <c r="N15" i="4" s="1"/>
  <c r="L15" i="4"/>
  <c r="E15" i="4"/>
  <c r="D15" i="4"/>
  <c r="M14" i="4"/>
  <c r="N14" i="4" s="1"/>
  <c r="L14" i="4"/>
  <c r="E14" i="4"/>
  <c r="D14" i="4"/>
  <c r="M11" i="4"/>
  <c r="N11" i="4" s="1"/>
  <c r="L11" i="4"/>
  <c r="E11" i="4"/>
  <c r="D11" i="4"/>
  <c r="M8" i="4"/>
  <c r="N8" i="4" s="1"/>
  <c r="L8" i="4"/>
  <c r="E8" i="4"/>
  <c r="D8" i="4"/>
  <c r="M7" i="4"/>
  <c r="N7" i="4" s="1"/>
  <c r="L7" i="4"/>
  <c r="E7" i="4"/>
  <c r="D7" i="4"/>
  <c r="M6" i="4"/>
  <c r="N6" i="4" s="1"/>
  <c r="L6" i="4"/>
  <c r="E6" i="4"/>
  <c r="D6" i="4"/>
  <c r="M3" i="4"/>
  <c r="N3" i="4" s="1"/>
  <c r="L3" i="4"/>
  <c r="E3" i="4"/>
  <c r="D3" i="4"/>
  <c r="M2" i="4"/>
  <c r="N2" i="4" s="1"/>
  <c r="L2" i="4"/>
  <c r="E2" i="4"/>
  <c r="D2" i="4"/>
  <c r="N21" i="4" l="1"/>
  <c r="P6" i="4"/>
  <c r="P7" i="4"/>
  <c r="P2" i="4"/>
  <c r="P20" i="4"/>
  <c r="P14" i="4"/>
  <c r="P18" i="4"/>
  <c r="P15" i="4"/>
  <c r="P19" i="4"/>
  <c r="P8" i="4"/>
  <c r="P16" i="4"/>
  <c r="P3" i="4"/>
  <c r="P11" i="4"/>
  <c r="P17" i="4"/>
  <c r="P21" i="4"/>
  <c r="N23" i="3" l="1"/>
  <c r="O23" i="3" s="1"/>
  <c r="M23" i="3"/>
  <c r="F23" i="3"/>
  <c r="E23" i="3"/>
  <c r="N22" i="3"/>
  <c r="O22" i="3" s="1"/>
  <c r="M22" i="3"/>
  <c r="F22" i="3"/>
  <c r="E22" i="3"/>
  <c r="N21" i="3"/>
  <c r="O21" i="3" s="1"/>
  <c r="M21" i="3"/>
  <c r="F21" i="3"/>
  <c r="E21" i="3"/>
  <c r="N20" i="3"/>
  <c r="O20" i="3" s="1"/>
  <c r="M20" i="3"/>
  <c r="F20" i="3"/>
  <c r="E20" i="3"/>
  <c r="N19" i="3"/>
  <c r="O19" i="3" s="1"/>
  <c r="M19" i="3"/>
  <c r="F19" i="3"/>
  <c r="E19" i="3"/>
  <c r="N16" i="3"/>
  <c r="O16" i="3" s="1"/>
  <c r="M16" i="3"/>
  <c r="F16" i="3"/>
  <c r="E16" i="3"/>
  <c r="N15" i="3"/>
  <c r="O15" i="3" s="1"/>
  <c r="M15" i="3"/>
  <c r="F15" i="3"/>
  <c r="E15" i="3"/>
  <c r="N14" i="3"/>
  <c r="O14" i="3" s="1"/>
  <c r="M14" i="3"/>
  <c r="F14" i="3"/>
  <c r="E14" i="3"/>
  <c r="N13" i="3"/>
  <c r="O13" i="3" s="1"/>
  <c r="M13" i="3"/>
  <c r="F13" i="3"/>
  <c r="E13" i="3"/>
  <c r="N12" i="3"/>
  <c r="O12" i="3" s="1"/>
  <c r="M12" i="3"/>
  <c r="F12" i="3"/>
  <c r="E12" i="3"/>
  <c r="N11" i="3"/>
  <c r="O11" i="3" s="1"/>
  <c r="M11" i="3"/>
  <c r="F11" i="3"/>
  <c r="E11" i="3"/>
  <c r="N10" i="3"/>
  <c r="O10" i="3" s="1"/>
  <c r="M10" i="3"/>
  <c r="F10" i="3"/>
  <c r="E10" i="3"/>
  <c r="N9" i="3"/>
  <c r="O9" i="3" s="1"/>
  <c r="M9" i="3"/>
  <c r="F9" i="3"/>
  <c r="E9" i="3"/>
  <c r="N6" i="3"/>
  <c r="O6" i="3" s="1"/>
  <c r="M6" i="3"/>
  <c r="F6" i="3"/>
  <c r="E6" i="3"/>
  <c r="N3" i="3"/>
  <c r="O3" i="3" s="1"/>
  <c r="M3" i="3"/>
  <c r="F3" i="3"/>
  <c r="E3" i="3"/>
  <c r="N2" i="3"/>
  <c r="O2" i="3" s="1"/>
  <c r="M2" i="3"/>
  <c r="F2" i="3"/>
  <c r="E2" i="3"/>
  <c r="Q13" i="3" l="1"/>
  <c r="Q14" i="3"/>
  <c r="Q20" i="3"/>
  <c r="Q21" i="3"/>
  <c r="Q9" i="3"/>
  <c r="Q19" i="3"/>
  <c r="Q23" i="3"/>
  <c r="Q2" i="3"/>
  <c r="Q10" i="3"/>
  <c r="Q3" i="3"/>
  <c r="Q11" i="3"/>
  <c r="Q15" i="3"/>
  <c r="Q6" i="3"/>
  <c r="Q12" i="3"/>
  <c r="Q16" i="3"/>
  <c r="Q22" i="3"/>
  <c r="M19" i="2"/>
  <c r="N19" i="2" s="1"/>
  <c r="L19" i="2"/>
  <c r="M18" i="2"/>
  <c r="N18" i="2" s="1"/>
  <c r="L18" i="2"/>
  <c r="N17" i="2"/>
  <c r="P17" i="2" s="1"/>
  <c r="M17" i="2"/>
  <c r="L17" i="2"/>
  <c r="M16" i="2"/>
  <c r="L16" i="2"/>
  <c r="N16" i="2" s="1"/>
  <c r="M15" i="2"/>
  <c r="N15" i="2" s="1"/>
  <c r="L15" i="2"/>
  <c r="M12" i="2"/>
  <c r="N12" i="2" s="1"/>
  <c r="L12" i="2"/>
  <c r="M9" i="2"/>
  <c r="N9" i="2" s="1"/>
  <c r="L9" i="2"/>
  <c r="M8" i="2"/>
  <c r="N8" i="2" s="1"/>
  <c r="L8" i="2"/>
  <c r="N7" i="2"/>
  <c r="P7" i="2" s="1"/>
  <c r="M7" i="2"/>
  <c r="L7" i="2"/>
  <c r="M4" i="2"/>
  <c r="N4" i="2" s="1"/>
  <c r="L4" i="2"/>
  <c r="M3" i="2"/>
  <c r="N3" i="2" s="1"/>
  <c r="L3" i="2"/>
  <c r="N2" i="2"/>
  <c r="P2" i="2" s="1"/>
  <c r="M2" i="2"/>
  <c r="L2" i="2"/>
  <c r="P18" i="2" l="1"/>
  <c r="P16" i="2"/>
  <c r="P19" i="2"/>
  <c r="P15" i="2"/>
  <c r="P12" i="2"/>
  <c r="P8" i="2"/>
  <c r="P9" i="2"/>
  <c r="P3" i="2"/>
  <c r="P4" i="2"/>
  <c r="K9" i="1"/>
  <c r="K10" i="1"/>
  <c r="K11" i="1"/>
  <c r="K12" i="1"/>
  <c r="K8" i="1"/>
  <c r="K19" i="1" l="1"/>
  <c r="J19" i="1"/>
  <c r="K18" i="1"/>
  <c r="J18" i="1"/>
  <c r="K17" i="1"/>
  <c r="J17" i="1"/>
  <c r="K16" i="1"/>
  <c r="J16" i="1"/>
  <c r="K4" i="1"/>
  <c r="J4" i="1"/>
  <c r="K3" i="1"/>
  <c r="J3" i="1"/>
  <c r="K2" i="1"/>
  <c r="J2" i="1"/>
  <c r="L17" i="1" l="1"/>
  <c r="L3" i="1"/>
  <c r="L4" i="1"/>
  <c r="L8" i="1"/>
  <c r="L10" i="1"/>
  <c r="L12" i="1"/>
  <c r="L16" i="1"/>
  <c r="L18" i="1"/>
  <c r="L9" i="1"/>
  <c r="L11" i="1"/>
  <c r="L19" i="1"/>
  <c r="L2" i="1"/>
  <c r="N17" i="1" l="1"/>
  <c r="N10" i="1"/>
  <c r="N11" i="1"/>
  <c r="N18" i="1"/>
  <c r="N9" i="1"/>
  <c r="N4" i="1"/>
  <c r="N16" i="1"/>
  <c r="N19" i="1"/>
  <c r="N12" i="1"/>
  <c r="N3" i="1"/>
  <c r="N8" i="1"/>
  <c r="N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lisa chacon</author>
  </authors>
  <commentList>
    <comment ref="M2" authorId="0" shapeId="0" xr:uid="{0A9882B3-026E-4FC3-9DDC-97438A200D82}">
      <text>
        <r>
          <rPr>
            <b/>
            <sz val="9"/>
            <color indexed="81"/>
            <rFont val="Tahoma"/>
            <family val="2"/>
          </rPr>
          <t>lisa chacon:</t>
        </r>
        <r>
          <rPr>
            <sz val="9"/>
            <color indexed="81"/>
            <rFont val="Tahoma"/>
            <family val="2"/>
          </rPr>
          <t xml:space="preserve">
Manually Add Competitors Points Here.
</t>
        </r>
      </text>
    </comment>
    <comment ref="M8" authorId="0" shapeId="0" xr:uid="{65986984-E483-4C81-9643-5D8437BAAD46}">
      <text>
        <r>
          <rPr>
            <b/>
            <sz val="9"/>
            <color indexed="81"/>
            <rFont val="Tahoma"/>
            <family val="2"/>
          </rPr>
          <t>lisa chacon:</t>
        </r>
        <r>
          <rPr>
            <sz val="9"/>
            <color indexed="81"/>
            <rFont val="Tahoma"/>
            <family val="2"/>
          </rPr>
          <t xml:space="preserve">
Manually Add Competitors Points Here.
</t>
        </r>
      </text>
    </comment>
    <comment ref="M16" authorId="0" shapeId="0" xr:uid="{55A57018-AA7B-4006-BF3E-C5F969567E27}">
      <text>
        <r>
          <rPr>
            <b/>
            <sz val="9"/>
            <color indexed="81"/>
            <rFont val="Tahoma"/>
            <family val="2"/>
          </rPr>
          <t>lisa chacon:</t>
        </r>
        <r>
          <rPr>
            <sz val="9"/>
            <color indexed="81"/>
            <rFont val="Tahoma"/>
            <family val="2"/>
          </rPr>
          <t xml:space="preserve">
Manually Add Competitors Points Here.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lisa chacon</author>
  </authors>
  <commentList>
    <comment ref="O8" authorId="0" shapeId="0" xr:uid="{33BDC86C-F61B-4DFA-BFB1-99204915582E}">
      <text>
        <r>
          <rPr>
            <b/>
            <sz val="9"/>
            <color indexed="81"/>
            <rFont val="Tahoma"/>
            <family val="2"/>
          </rPr>
          <t>lisa chacon:</t>
        </r>
        <r>
          <rPr>
            <sz val="9"/>
            <color indexed="81"/>
            <rFont val="Tahoma"/>
            <family val="2"/>
          </rPr>
          <t xml:space="preserve">
Manually Add Competitors Points Here.
</t>
        </r>
      </text>
    </comment>
    <comment ref="O15" authorId="0" shapeId="0" xr:uid="{F0B7EBCC-69D4-43AA-8D4A-6DB041239950}">
      <text>
        <r>
          <rPr>
            <b/>
            <sz val="9"/>
            <color indexed="81"/>
            <rFont val="Tahoma"/>
            <family val="2"/>
          </rPr>
          <t>lisa chacon:</t>
        </r>
        <r>
          <rPr>
            <sz val="9"/>
            <color indexed="81"/>
            <rFont val="Tahoma"/>
            <family val="2"/>
          </rPr>
          <t xml:space="preserve">
Manually Add Competitors Points Here.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lisa chacon</author>
  </authors>
  <commentList>
    <comment ref="P6" authorId="0" shapeId="0" xr:uid="{A42EE53D-B519-43A5-B559-67215D66BE98}">
      <text>
        <r>
          <rPr>
            <b/>
            <sz val="9"/>
            <color indexed="81"/>
            <rFont val="Tahoma"/>
            <family val="2"/>
          </rPr>
          <t>lisa chacon:</t>
        </r>
        <r>
          <rPr>
            <sz val="9"/>
            <color indexed="81"/>
            <rFont val="Tahoma"/>
            <family val="2"/>
          </rPr>
          <t xml:space="preserve">
Manually Add Competitors Points Here.
</t>
        </r>
      </text>
    </comment>
    <comment ref="P9" authorId="0" shapeId="0" xr:uid="{25D8AADF-6AE6-416D-913A-A73B04F988C4}">
      <text>
        <r>
          <rPr>
            <b/>
            <sz val="9"/>
            <color indexed="81"/>
            <rFont val="Tahoma"/>
            <family val="2"/>
          </rPr>
          <t>lisa chacon:</t>
        </r>
        <r>
          <rPr>
            <sz val="9"/>
            <color indexed="81"/>
            <rFont val="Tahoma"/>
            <family val="2"/>
          </rPr>
          <t xml:space="preserve">
Manually Add Competitors Points Here.
</t>
        </r>
      </text>
    </comment>
    <comment ref="P19" authorId="0" shapeId="0" xr:uid="{5C5DDEE3-9D45-47B2-A2F8-52720DE6044A}">
      <text>
        <r>
          <rPr>
            <b/>
            <sz val="9"/>
            <color indexed="81"/>
            <rFont val="Tahoma"/>
            <family val="2"/>
          </rPr>
          <t>lisa chacon:</t>
        </r>
        <r>
          <rPr>
            <sz val="9"/>
            <color indexed="81"/>
            <rFont val="Tahoma"/>
            <family val="2"/>
          </rPr>
          <t xml:space="preserve">
Manually Add Competitors Points Here.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lisa chacon</author>
  </authors>
  <commentList>
    <comment ref="O7" authorId="0" shapeId="0" xr:uid="{DBC78071-56BC-4795-AA5F-B5E04C3308F7}">
      <text>
        <r>
          <rPr>
            <b/>
            <sz val="9"/>
            <color indexed="81"/>
            <rFont val="Tahoma"/>
            <family val="2"/>
          </rPr>
          <t>lisa chacon:</t>
        </r>
        <r>
          <rPr>
            <sz val="9"/>
            <color indexed="81"/>
            <rFont val="Tahoma"/>
            <family val="2"/>
          </rPr>
          <t xml:space="preserve">
Manually Add Competitors Points Here.
</t>
        </r>
      </text>
    </comment>
    <comment ref="O11" authorId="0" shapeId="0" xr:uid="{5678F394-2275-4D36-8489-3450DE9EB166}">
      <text>
        <r>
          <rPr>
            <b/>
            <sz val="9"/>
            <color indexed="81"/>
            <rFont val="Tahoma"/>
            <family val="2"/>
          </rPr>
          <t>lisa chacon:</t>
        </r>
        <r>
          <rPr>
            <sz val="9"/>
            <color indexed="81"/>
            <rFont val="Tahoma"/>
            <family val="2"/>
          </rPr>
          <t xml:space="preserve">
Manually Add Competitors Points Here.
</t>
        </r>
      </text>
    </comment>
    <comment ref="O14" authorId="0" shapeId="0" xr:uid="{559D46AD-3939-44EA-8A9F-93F98BEBD881}">
      <text>
        <r>
          <rPr>
            <b/>
            <sz val="9"/>
            <color indexed="81"/>
            <rFont val="Tahoma"/>
            <family val="2"/>
          </rPr>
          <t>lisa chacon:</t>
        </r>
        <r>
          <rPr>
            <sz val="9"/>
            <color indexed="81"/>
            <rFont val="Tahoma"/>
            <family val="2"/>
          </rPr>
          <t xml:space="preserve">
Manually Add Competitors Points Here.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lisa chacon</author>
  </authors>
  <commentList>
    <comment ref="O6" authorId="0" shapeId="0" xr:uid="{4EDEA236-969E-4C69-8FB4-682F92EA3D15}">
      <text>
        <r>
          <rPr>
            <b/>
            <sz val="9"/>
            <color indexed="81"/>
            <rFont val="Tahoma"/>
            <family val="2"/>
          </rPr>
          <t>lisa chacon:</t>
        </r>
        <r>
          <rPr>
            <sz val="9"/>
            <color indexed="81"/>
            <rFont val="Tahoma"/>
            <family val="2"/>
          </rPr>
          <t xml:space="preserve">
Manually Add Competitors Points Here.
</t>
        </r>
      </text>
    </comment>
    <comment ref="O13" authorId="0" shapeId="0" xr:uid="{382E423C-BDC1-49C9-AE7C-4734A3A8E6BD}">
      <text>
        <r>
          <rPr>
            <b/>
            <sz val="9"/>
            <color indexed="81"/>
            <rFont val="Tahoma"/>
            <family val="2"/>
          </rPr>
          <t>lisa chacon:</t>
        </r>
        <r>
          <rPr>
            <sz val="9"/>
            <color indexed="81"/>
            <rFont val="Tahoma"/>
            <family val="2"/>
          </rPr>
          <t xml:space="preserve">
Manually Add Competitors Points Here.
</t>
        </r>
      </text>
    </comment>
    <comment ref="O19" authorId="0" shapeId="0" xr:uid="{4F911988-6CBB-4A22-AD65-CBC9CB58AD53}">
      <text>
        <r>
          <rPr>
            <b/>
            <sz val="9"/>
            <color indexed="81"/>
            <rFont val="Tahoma"/>
            <family val="2"/>
          </rPr>
          <t>lisa chacon:</t>
        </r>
        <r>
          <rPr>
            <sz val="9"/>
            <color indexed="81"/>
            <rFont val="Tahoma"/>
            <family val="2"/>
          </rPr>
          <t xml:space="preserve">
Manually Add Competitors Points Here.
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lisa chacon</author>
  </authors>
  <commentList>
    <comment ref="Q5" authorId="0" shapeId="0" xr:uid="{3D59CC65-7152-4387-BF29-424C97848F67}">
      <text>
        <r>
          <rPr>
            <b/>
            <sz val="9"/>
            <color indexed="81"/>
            <rFont val="Tahoma"/>
            <family val="2"/>
          </rPr>
          <t>lisa chacon:</t>
        </r>
        <r>
          <rPr>
            <sz val="9"/>
            <color indexed="81"/>
            <rFont val="Tahoma"/>
            <family val="2"/>
          </rPr>
          <t xml:space="preserve">
Manually Add Competitors Points Here.
</t>
        </r>
      </text>
    </comment>
    <comment ref="Q16" authorId="0" shapeId="0" xr:uid="{C11101DD-05EB-478D-9F6B-299BD6DED88E}">
      <text>
        <r>
          <rPr>
            <b/>
            <sz val="9"/>
            <color indexed="81"/>
            <rFont val="Tahoma"/>
            <family val="2"/>
          </rPr>
          <t>lisa chacon:</t>
        </r>
        <r>
          <rPr>
            <sz val="9"/>
            <color indexed="81"/>
            <rFont val="Tahoma"/>
            <family val="2"/>
          </rPr>
          <t xml:space="preserve">
Manually Add Competitors Points Here.
</t>
        </r>
      </text>
    </comment>
  </commentList>
</comments>
</file>

<file path=xl/sharedStrings.xml><?xml version="1.0" encoding="utf-8"?>
<sst xmlns="http://schemas.openxmlformats.org/spreadsheetml/2006/main" count="574" uniqueCount="54">
  <si>
    <t>Rank</t>
  </si>
  <si>
    <t>Class</t>
  </si>
  <si>
    <t>Competitor</t>
  </si>
  <si>
    <t>Date</t>
  </si>
  <si>
    <t>Range Location</t>
  </si>
  <si>
    <t>TGT-1</t>
  </si>
  <si>
    <t>TGT-2</t>
  </si>
  <si>
    <t>TGT-3</t>
  </si>
  <si>
    <t>TGT-4</t>
  </si>
  <si>
    <t># of Targets</t>
  </si>
  <si>
    <t>TGT Total</t>
  </si>
  <si>
    <t>AGG</t>
  </si>
  <si>
    <t>Points</t>
  </si>
  <si>
    <t>AGG + Points</t>
  </si>
  <si>
    <t>Heavy Barrel Bolt</t>
  </si>
  <si>
    <t>Ron Kittle</t>
  </si>
  <si>
    <t>Osseo, MI</t>
  </si>
  <si>
    <t>Bob Kocsis</t>
  </si>
  <si>
    <t>Rex Thompson</t>
  </si>
  <si>
    <t>Lite Barrel Bolt</t>
  </si>
  <si>
    <t>Bob Leier</t>
  </si>
  <si>
    <t>Tom Kindig</t>
  </si>
  <si>
    <t>Gary Niederhauser</t>
  </si>
  <si>
    <t>Bob Hatmaker</t>
  </si>
  <si>
    <t>Randy Kruger</t>
  </si>
  <si>
    <t>Factory Semi Auto</t>
  </si>
  <si>
    <t>Mitch Lige</t>
  </si>
  <si>
    <t>Mike Stampien</t>
  </si>
  <si>
    <t>Bill Meyer</t>
  </si>
  <si>
    <t>Duane Merret</t>
  </si>
  <si>
    <t>TGT-5</t>
  </si>
  <si>
    <t>TGT-6</t>
  </si>
  <si>
    <t>Unlimited Semi Auto</t>
  </si>
  <si>
    <t>Mark Caldwell</t>
  </si>
  <si>
    <t>Match Type</t>
  </si>
  <si>
    <t>Jim Starr</t>
  </si>
  <si>
    <t>Doug Depweg</t>
  </si>
  <si>
    <t>Steve DuVall</t>
  </si>
  <si>
    <t>Dale Cook</t>
  </si>
  <si>
    <t>Tao Irtz</t>
  </si>
  <si>
    <t>Dana Waxler</t>
  </si>
  <si>
    <t>John Gertig</t>
  </si>
  <si>
    <t>Club Tournament</t>
  </si>
  <si>
    <t>Chris Balser</t>
  </si>
  <si>
    <t>Outlaw-Hvy</t>
  </si>
  <si>
    <t>Outlaw-Lt</t>
  </si>
  <si>
    <t xml:space="preserve">Unlimited </t>
  </si>
  <si>
    <t>Matt Shazlosky</t>
  </si>
  <si>
    <t xml:space="preserve">Factory </t>
  </si>
  <si>
    <t>Bench#</t>
  </si>
  <si>
    <t>Outlaw Hvy</t>
  </si>
  <si>
    <t>Outlaw Lite</t>
  </si>
  <si>
    <t>Unlimited</t>
  </si>
  <si>
    <t>Factory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</si>
</sst>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0"/>
      <color theme="1"/>
      <name val="Book Antiqua"/>
      <family val="1"/>
    </font>
    <font>
      <b/>
      <sz val="10"/>
      <color theme="1"/>
      <name val="Times New Roman"/>
      <family val="2"/>
    </font>
    <font>
      <b/>
      <sz val="10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 shrinkToFit="1"/>
    </xf>
    <xf numFmtId="0" fontId="1" fillId="0" borderId="1" xfId="0" applyFont="1" applyBorder="1" applyAlignment="1">
      <alignment horizontal="center" wrapText="1"/>
    </xf>
    <xf numFmtId="1" fontId="1" fillId="0" borderId="1" xfId="0" applyNumberFormat="1" applyFont="1" applyBorder="1" applyAlignment="1">
      <alignment horizontal="center"/>
    </xf>
    <xf numFmtId="1" fontId="1" fillId="0" borderId="1" xfId="0" applyNumberFormat="1" applyFont="1" applyBorder="1" applyAlignment="1">
      <alignment horizontal="center" wrapText="1"/>
    </xf>
    <xf numFmtId="2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4" fontId="3" fillId="0" borderId="1" xfId="0" applyNumberFormat="1" applyFont="1" applyBorder="1" applyAlignment="1">
      <alignment horizontal="center"/>
    </xf>
    <xf numFmtId="14" fontId="3" fillId="0" borderId="1" xfId="0" applyNumberFormat="1" applyFont="1" applyBorder="1" applyAlignment="1">
      <alignment horizontal="center" wrapText="1"/>
    </xf>
    <xf numFmtId="1" fontId="3" fillId="0" borderId="1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 wrapText="1"/>
    </xf>
    <xf numFmtId="2" fontId="3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1" fontId="3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center" wrapText="1"/>
    </xf>
    <xf numFmtId="2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 wrapText="1"/>
    </xf>
    <xf numFmtId="0" fontId="3" fillId="0" borderId="0" xfId="0" applyFont="1" applyAlignment="1">
      <alignment horizontal="center" wrapText="1" shrinkToFit="1"/>
    </xf>
    <xf numFmtId="0" fontId="3" fillId="0" borderId="0" xfId="0" applyFont="1" applyAlignment="1">
      <alignment horizontal="center" wrapText="1"/>
    </xf>
    <xf numFmtId="1" fontId="6" fillId="2" borderId="1" xfId="0" applyNumberFormat="1" applyFont="1" applyFill="1" applyBorder="1" applyAlignment="1">
      <alignment horizontal="center"/>
    </xf>
    <xf numFmtId="14" fontId="7" fillId="0" borderId="1" xfId="0" applyNumberFormat="1" applyFont="1" applyBorder="1" applyAlignment="1">
      <alignment horizontal="center" wrapText="1"/>
    </xf>
    <xf numFmtId="0" fontId="3" fillId="0" borderId="0" xfId="0" applyFont="1" applyAlignment="1" applyProtection="1">
      <alignment horizontal="center"/>
      <protection locked="0"/>
    </xf>
    <xf numFmtId="1" fontId="3" fillId="0" borderId="0" xfId="0" applyNumberFormat="1" applyFont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1" fontId="1" fillId="0" borderId="1" xfId="0" applyNumberFormat="1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/>
      <protection locked="0"/>
    </xf>
    <xf numFmtId="1" fontId="3" fillId="0" borderId="1" xfId="0" applyNumberFormat="1" applyFont="1" applyBorder="1" applyAlignment="1" applyProtection="1">
      <alignment horizontal="center"/>
      <protection locked="0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 shrinkToFit="1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Alignment="1">
      <alignment horizontal="center" wrapText="1"/>
    </xf>
    <xf numFmtId="1" fontId="1" fillId="0" borderId="0" xfId="0" applyNumberFormat="1" applyFont="1" applyAlignment="1" applyProtection="1">
      <alignment horizontal="center"/>
      <protection locked="0"/>
    </xf>
    <xf numFmtId="1" fontId="1" fillId="0" borderId="0" xfId="0" applyNumberFormat="1" applyFont="1" applyAlignment="1">
      <alignment horizontal="center" wrapText="1"/>
    </xf>
    <xf numFmtId="2" fontId="1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 wrapText="1"/>
    </xf>
    <xf numFmtId="0" fontId="2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14" fontId="3" fillId="0" borderId="0" xfId="0" applyNumberFormat="1" applyFont="1" applyAlignment="1">
      <alignment horizontal="center" wrapText="1"/>
    </xf>
    <xf numFmtId="1" fontId="8" fillId="0" borderId="0" xfId="0" applyNumberFormat="1" applyFont="1" applyAlignment="1" applyProtection="1">
      <alignment horizontal="center"/>
      <protection locked="0"/>
    </xf>
  </cellXfs>
  <cellStyles count="1">
    <cellStyle name="Normal" xfId="0" builtinId="0"/>
  </cellStyles>
  <dxfs count="143"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ichigan%2005%2001%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ABRA%20MICHIGAN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AppData/Local/Packages/Microsoft.MicrosoftEdge_8wekyb3d8bbwe/TempState/Downloads/ABRA.7.6.19.hillsdale.rifle.club%20(3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ABRA.8.7.19.hillsdale.rifle.club%20(1)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AppData/Local/Packages/Microsoft.MicrosoftEdge_8wekyb3d8bbwe/TempState/Downloads/ABRA.9.4.19.hillsdale.rifle.club%20(1)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AppData/Local/Packages/Microsoft.MicrosoftEdge_8wekyb3d8bbwe/TempState/Downloads/ABRA.10.5.19.hillsdale.rifle.club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TAB"/>
      <sheetName val="ABRA ADULT SCORE SHEET"/>
      <sheetName val="YOUTH ADULT SCORE SHEET "/>
      <sheetName val="DATA SHEET"/>
    </sheetNames>
    <sheetDataSet>
      <sheetData sheetId="0"/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TAB"/>
      <sheetName val="ABRA ADULT SCORE SHEET"/>
      <sheetName val="ABRA YOUTH SCORE SHEET "/>
      <sheetName val="DATA SHEET"/>
    </sheetNames>
    <sheetDataSet>
      <sheetData sheetId="0"/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TAB"/>
      <sheetName val="ABRA ADULT SCORE SHEET"/>
      <sheetName val="ABRA YOUTH SCORE SHEET "/>
      <sheetName val="DATA SHEET"/>
    </sheetNames>
    <sheetDataSet>
      <sheetData sheetId="0">
        <row r="2">
          <cell r="B2" t="str">
            <v>Osseo, MI</v>
          </cell>
          <cell r="D2">
            <v>43652</v>
          </cell>
        </row>
      </sheetData>
      <sheetData sheetId="1"/>
      <sheetData sheetId="2"/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TAB"/>
      <sheetName val="ABRA ADULT SCORE SHEET"/>
      <sheetName val="ABRA YOUTH SCORE SHEET "/>
      <sheetName val="DATA SHEET"/>
    </sheetNames>
    <sheetDataSet>
      <sheetData sheetId="0">
        <row r="2">
          <cell r="B2" t="str">
            <v>Osseo, MI</v>
          </cell>
          <cell r="D2">
            <v>43684</v>
          </cell>
        </row>
      </sheetData>
      <sheetData sheetId="1"/>
      <sheetData sheetId="2"/>
      <sheetData sheetId="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TAB"/>
      <sheetName val="ABRA ADULT SCORE SHEET"/>
      <sheetName val="ABRA YOUTH SCORE SHEET "/>
      <sheetName val="DATA SHEET"/>
    </sheetNames>
    <sheetDataSet>
      <sheetData sheetId="0">
        <row r="2">
          <cell r="B2" t="str">
            <v>Osseo, MI</v>
          </cell>
          <cell r="D2">
            <v>43712</v>
          </cell>
        </row>
      </sheetData>
      <sheetData sheetId="1"/>
      <sheetData sheetId="2"/>
      <sheetData sheetId="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TAB"/>
      <sheetName val="ABRA ADULT SCORE SHEET"/>
      <sheetName val="ABRA YOUTH SCORE SHEET "/>
      <sheetName val="DATA SHEET"/>
    </sheetNames>
    <sheetDataSet>
      <sheetData sheetId="0">
        <row r="2">
          <cell r="A2" t="str">
            <v>Club Tournament</v>
          </cell>
          <cell r="B2" t="str">
            <v>Osseo, MI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6.xml"/><Relationship Id="rId1" Type="http://schemas.openxmlformats.org/officeDocument/2006/relationships/vmlDrawing" Target="../drawings/vmlDrawing6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06A5FB-1228-4B3B-A213-F5DB4D266B39}">
  <dimension ref="A1:N19"/>
  <sheetViews>
    <sheetView workbookViewId="0">
      <selection activeCell="E2" sqref="E2"/>
    </sheetView>
  </sheetViews>
  <sheetFormatPr defaultRowHeight="15" x14ac:dyDescent="0.25"/>
  <cols>
    <col min="2" max="2" width="24.42578125" customWidth="1"/>
    <col min="3" max="3" width="15.85546875" bestFit="1" customWidth="1"/>
  </cols>
  <sheetData>
    <row r="1" spans="1:14" ht="30" x14ac:dyDescent="0.3">
      <c r="A1" s="1" t="s">
        <v>0</v>
      </c>
      <c r="B1" s="2" t="s">
        <v>1</v>
      </c>
      <c r="C1" s="1" t="s">
        <v>2</v>
      </c>
      <c r="D1" s="1" t="s">
        <v>3</v>
      </c>
      <c r="E1" s="3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5" t="s">
        <v>9</v>
      </c>
      <c r="K1" s="3" t="s">
        <v>10</v>
      </c>
      <c r="L1" s="6" t="s">
        <v>11</v>
      </c>
      <c r="M1" s="1" t="s">
        <v>12</v>
      </c>
      <c r="N1" s="7" t="s">
        <v>13</v>
      </c>
    </row>
    <row r="2" spans="1:14" ht="15.75" x14ac:dyDescent="0.3">
      <c r="A2" s="8">
        <v>1</v>
      </c>
      <c r="B2" s="2" t="s">
        <v>14</v>
      </c>
      <c r="C2" s="9" t="s">
        <v>15</v>
      </c>
      <c r="D2" s="10">
        <v>43586</v>
      </c>
      <c r="E2" s="11" t="s">
        <v>16</v>
      </c>
      <c r="F2" s="12">
        <v>185</v>
      </c>
      <c r="G2" s="12">
        <v>187</v>
      </c>
      <c r="H2" s="12">
        <v>183</v>
      </c>
      <c r="I2" s="12">
        <v>190</v>
      </c>
      <c r="J2" s="13">
        <f>COUNT(F2:I2)</f>
        <v>4</v>
      </c>
      <c r="K2" s="13">
        <f>SUM(F2:I2)</f>
        <v>745</v>
      </c>
      <c r="L2" s="14">
        <f t="shared" ref="L2:L4" si="0">SUM(K2/J2)</f>
        <v>186.25</v>
      </c>
      <c r="M2" s="9">
        <v>11</v>
      </c>
      <c r="N2" s="15">
        <f t="shared" ref="N2:N4" si="1">SUM(L2+M2)</f>
        <v>197.25</v>
      </c>
    </row>
    <row r="3" spans="1:14" ht="15.75" x14ac:dyDescent="0.3">
      <c r="A3" s="8">
        <v>2</v>
      </c>
      <c r="B3" s="2" t="s">
        <v>14</v>
      </c>
      <c r="C3" s="9" t="s">
        <v>17</v>
      </c>
      <c r="D3" s="10">
        <v>43586</v>
      </c>
      <c r="E3" s="11" t="s">
        <v>16</v>
      </c>
      <c r="F3" s="12">
        <v>184</v>
      </c>
      <c r="G3" s="12">
        <v>181</v>
      </c>
      <c r="H3" s="23">
        <v>189</v>
      </c>
      <c r="I3" s="12">
        <v>182</v>
      </c>
      <c r="J3" s="13">
        <f>COUNT(F3:I3)</f>
        <v>4</v>
      </c>
      <c r="K3" s="13">
        <f>SUM(F3:I3)</f>
        <v>736</v>
      </c>
      <c r="L3" s="14">
        <f t="shared" si="0"/>
        <v>184</v>
      </c>
      <c r="M3" s="9">
        <v>6</v>
      </c>
      <c r="N3" s="15">
        <f t="shared" si="1"/>
        <v>190</v>
      </c>
    </row>
    <row r="4" spans="1:14" ht="15.75" x14ac:dyDescent="0.3">
      <c r="A4" s="8">
        <v>3</v>
      </c>
      <c r="B4" s="2" t="s">
        <v>14</v>
      </c>
      <c r="C4" s="9" t="s">
        <v>18</v>
      </c>
      <c r="D4" s="10">
        <v>43586</v>
      </c>
      <c r="E4" s="11" t="s">
        <v>16</v>
      </c>
      <c r="F4" s="12">
        <v>184</v>
      </c>
      <c r="G4" s="12">
        <v>182</v>
      </c>
      <c r="H4" s="12">
        <v>182</v>
      </c>
      <c r="I4" s="12">
        <v>149</v>
      </c>
      <c r="J4" s="13">
        <f>COUNT(F4:I4)</f>
        <v>4</v>
      </c>
      <c r="K4" s="13">
        <f>SUM(F4:I4)</f>
        <v>697</v>
      </c>
      <c r="L4" s="14">
        <f t="shared" si="0"/>
        <v>174.25</v>
      </c>
      <c r="M4" s="9">
        <v>3</v>
      </c>
      <c r="N4" s="15">
        <f t="shared" si="1"/>
        <v>177.25</v>
      </c>
    </row>
    <row r="5" spans="1:14" x14ac:dyDescent="0.25">
      <c r="A5" s="16"/>
      <c r="B5" s="21"/>
      <c r="C5" s="16"/>
      <c r="D5" s="16"/>
      <c r="E5" s="22"/>
      <c r="F5" s="17"/>
      <c r="G5" s="17"/>
      <c r="H5" s="17"/>
      <c r="I5" s="17"/>
      <c r="J5" s="18"/>
      <c r="K5" s="22"/>
      <c r="L5" s="19"/>
      <c r="M5" s="16"/>
      <c r="N5" s="20"/>
    </row>
    <row r="6" spans="1:14" x14ac:dyDescent="0.25">
      <c r="A6" s="16"/>
      <c r="B6" s="21"/>
      <c r="C6" s="16"/>
      <c r="D6" s="16"/>
      <c r="E6" s="22"/>
      <c r="F6" s="17"/>
      <c r="G6" s="17"/>
      <c r="H6" s="17"/>
      <c r="I6" s="17"/>
      <c r="J6" s="18"/>
      <c r="K6" s="22"/>
      <c r="L6" s="19"/>
      <c r="M6" s="16"/>
      <c r="N6" s="20"/>
    </row>
    <row r="7" spans="1:14" ht="30" x14ac:dyDescent="0.3">
      <c r="A7" s="1" t="s">
        <v>0</v>
      </c>
      <c r="B7" s="2" t="s">
        <v>1</v>
      </c>
      <c r="C7" s="1" t="s">
        <v>2</v>
      </c>
      <c r="D7" s="1" t="s">
        <v>3</v>
      </c>
      <c r="E7" s="3" t="s">
        <v>4</v>
      </c>
      <c r="F7" s="4" t="s">
        <v>5</v>
      </c>
      <c r="G7" s="4" t="s">
        <v>6</v>
      </c>
      <c r="H7" s="4" t="s">
        <v>7</v>
      </c>
      <c r="I7" s="4" t="s">
        <v>8</v>
      </c>
      <c r="J7" s="5" t="s">
        <v>9</v>
      </c>
      <c r="K7" s="3" t="s">
        <v>10</v>
      </c>
      <c r="L7" s="6" t="s">
        <v>11</v>
      </c>
      <c r="M7" s="1" t="s">
        <v>12</v>
      </c>
      <c r="N7" s="7" t="s">
        <v>13</v>
      </c>
    </row>
    <row r="8" spans="1:14" ht="15.75" x14ac:dyDescent="0.3">
      <c r="A8" s="8">
        <v>1</v>
      </c>
      <c r="B8" s="2" t="s">
        <v>19</v>
      </c>
      <c r="C8" s="9" t="s">
        <v>20</v>
      </c>
      <c r="D8" s="10">
        <v>43586</v>
      </c>
      <c r="E8" s="11" t="s">
        <v>16</v>
      </c>
      <c r="F8" s="12">
        <v>178</v>
      </c>
      <c r="G8" s="12">
        <v>180</v>
      </c>
      <c r="H8" s="12">
        <v>172</v>
      </c>
      <c r="I8" s="12">
        <v>178</v>
      </c>
      <c r="J8" s="13">
        <v>4</v>
      </c>
      <c r="K8" s="13">
        <f>SUM(F8:I8)</f>
        <v>708</v>
      </c>
      <c r="L8" s="14">
        <f>SUM(K8/J8)</f>
        <v>177</v>
      </c>
      <c r="M8" s="9">
        <v>11</v>
      </c>
      <c r="N8" s="15">
        <f>SUM(L8+M8)</f>
        <v>188</v>
      </c>
    </row>
    <row r="9" spans="1:14" ht="15.75" x14ac:dyDescent="0.3">
      <c r="A9" s="8">
        <v>2</v>
      </c>
      <c r="B9" s="2" t="s">
        <v>19</v>
      </c>
      <c r="C9" s="9" t="s">
        <v>21</v>
      </c>
      <c r="D9" s="10">
        <v>43586</v>
      </c>
      <c r="E9" s="11" t="s">
        <v>16</v>
      </c>
      <c r="F9" s="12">
        <v>174</v>
      </c>
      <c r="G9" s="12">
        <v>175</v>
      </c>
      <c r="H9" s="12">
        <v>170</v>
      </c>
      <c r="I9" s="12">
        <v>166</v>
      </c>
      <c r="J9" s="13">
        <v>4</v>
      </c>
      <c r="K9" s="13">
        <f t="shared" ref="K9:K12" si="2">SUM(F9:I9)</f>
        <v>685</v>
      </c>
      <c r="L9" s="14">
        <f t="shared" ref="L9:L12" si="3">SUM(K9/J9)</f>
        <v>171.25</v>
      </c>
      <c r="M9" s="9">
        <v>4</v>
      </c>
      <c r="N9" s="15">
        <f t="shared" ref="N9:N12" si="4">SUM(L9+M9)</f>
        <v>175.25</v>
      </c>
    </row>
    <row r="10" spans="1:14" ht="15.75" x14ac:dyDescent="0.3">
      <c r="A10" s="8">
        <v>3</v>
      </c>
      <c r="B10" s="2" t="s">
        <v>19</v>
      </c>
      <c r="C10" s="9" t="s">
        <v>22</v>
      </c>
      <c r="D10" s="10">
        <v>43586</v>
      </c>
      <c r="E10" s="11" t="s">
        <v>16</v>
      </c>
      <c r="F10" s="12">
        <v>166</v>
      </c>
      <c r="G10" s="12">
        <v>165</v>
      </c>
      <c r="H10" s="12">
        <v>181</v>
      </c>
      <c r="I10" s="12">
        <v>169</v>
      </c>
      <c r="J10" s="13">
        <v>4</v>
      </c>
      <c r="K10" s="13">
        <f t="shared" si="2"/>
        <v>681</v>
      </c>
      <c r="L10" s="14">
        <f t="shared" si="3"/>
        <v>170.25</v>
      </c>
      <c r="M10" s="9">
        <v>5</v>
      </c>
      <c r="N10" s="15">
        <f t="shared" si="4"/>
        <v>175.25</v>
      </c>
    </row>
    <row r="11" spans="1:14" ht="15.75" x14ac:dyDescent="0.3">
      <c r="A11" s="8">
        <v>4</v>
      </c>
      <c r="B11" s="2" t="s">
        <v>19</v>
      </c>
      <c r="C11" s="9" t="s">
        <v>23</v>
      </c>
      <c r="D11" s="10">
        <v>43586</v>
      </c>
      <c r="E11" s="11" t="s">
        <v>16</v>
      </c>
      <c r="F11" s="12">
        <v>145</v>
      </c>
      <c r="G11" s="12">
        <v>153</v>
      </c>
      <c r="H11" s="12">
        <v>160</v>
      </c>
      <c r="I11" s="12">
        <v>155</v>
      </c>
      <c r="J11" s="13">
        <v>4</v>
      </c>
      <c r="K11" s="13">
        <f t="shared" si="2"/>
        <v>613</v>
      </c>
      <c r="L11" s="14">
        <f t="shared" si="3"/>
        <v>153.25</v>
      </c>
      <c r="M11" s="9">
        <v>2</v>
      </c>
      <c r="N11" s="15">
        <f t="shared" si="4"/>
        <v>155.25</v>
      </c>
    </row>
    <row r="12" spans="1:14" ht="15.75" x14ac:dyDescent="0.3">
      <c r="A12" s="8">
        <v>5</v>
      </c>
      <c r="B12" s="2" t="s">
        <v>19</v>
      </c>
      <c r="C12" s="9" t="s">
        <v>24</v>
      </c>
      <c r="D12" s="10">
        <v>43586</v>
      </c>
      <c r="E12" s="11" t="s">
        <v>16</v>
      </c>
      <c r="F12" s="12">
        <v>144</v>
      </c>
      <c r="G12" s="12">
        <v>119</v>
      </c>
      <c r="H12" s="12">
        <v>155</v>
      </c>
      <c r="I12" s="12">
        <v>157</v>
      </c>
      <c r="J12" s="13">
        <v>4</v>
      </c>
      <c r="K12" s="13">
        <f t="shared" si="2"/>
        <v>575</v>
      </c>
      <c r="L12" s="14">
        <f t="shared" si="3"/>
        <v>143.75</v>
      </c>
      <c r="M12" s="9">
        <v>2</v>
      </c>
      <c r="N12" s="15">
        <f t="shared" si="4"/>
        <v>145.75</v>
      </c>
    </row>
    <row r="13" spans="1:14" x14ac:dyDescent="0.25">
      <c r="A13" s="16"/>
      <c r="B13" s="21"/>
      <c r="C13" s="16"/>
      <c r="D13" s="16"/>
      <c r="E13" s="22"/>
      <c r="F13" s="17"/>
      <c r="G13" s="17"/>
      <c r="H13" s="17"/>
      <c r="I13" s="17"/>
      <c r="J13" s="18"/>
      <c r="K13" s="22"/>
      <c r="L13" s="19"/>
      <c r="M13" s="16"/>
      <c r="N13" s="20"/>
    </row>
    <row r="14" spans="1:14" x14ac:dyDescent="0.25">
      <c r="A14" s="16"/>
      <c r="B14" s="21"/>
      <c r="C14" s="16"/>
      <c r="D14" s="16"/>
      <c r="E14" s="22"/>
      <c r="F14" s="17"/>
      <c r="G14" s="17"/>
      <c r="H14" s="17"/>
      <c r="I14" s="17"/>
      <c r="J14" s="18"/>
      <c r="K14" s="22"/>
      <c r="L14" s="19"/>
      <c r="M14" s="16"/>
      <c r="N14" s="20"/>
    </row>
    <row r="15" spans="1:14" ht="30" x14ac:dyDescent="0.3">
      <c r="A15" s="1" t="s">
        <v>0</v>
      </c>
      <c r="B15" s="2" t="s">
        <v>1</v>
      </c>
      <c r="C15" s="1" t="s">
        <v>2</v>
      </c>
      <c r="D15" s="1" t="s">
        <v>3</v>
      </c>
      <c r="E15" s="3" t="s">
        <v>4</v>
      </c>
      <c r="F15" s="4" t="s">
        <v>5</v>
      </c>
      <c r="G15" s="4" t="s">
        <v>6</v>
      </c>
      <c r="H15" s="4" t="s">
        <v>7</v>
      </c>
      <c r="I15" s="4" t="s">
        <v>8</v>
      </c>
      <c r="J15" s="5" t="s">
        <v>9</v>
      </c>
      <c r="K15" s="3" t="s">
        <v>10</v>
      </c>
      <c r="L15" s="6" t="s">
        <v>11</v>
      </c>
      <c r="M15" s="1" t="s">
        <v>12</v>
      </c>
      <c r="N15" s="7" t="s">
        <v>13</v>
      </c>
    </row>
    <row r="16" spans="1:14" ht="15.75" x14ac:dyDescent="0.3">
      <c r="A16" s="8">
        <v>1</v>
      </c>
      <c r="B16" s="2" t="s">
        <v>25</v>
      </c>
      <c r="C16" s="9" t="s">
        <v>26</v>
      </c>
      <c r="D16" s="10">
        <v>43586</v>
      </c>
      <c r="E16" s="11" t="s">
        <v>16</v>
      </c>
      <c r="F16" s="12">
        <v>183</v>
      </c>
      <c r="G16" s="12">
        <v>176</v>
      </c>
      <c r="H16" s="12">
        <v>185</v>
      </c>
      <c r="I16" s="12">
        <v>174</v>
      </c>
      <c r="J16" s="13">
        <f>COUNT(F16:I16)</f>
        <v>4</v>
      </c>
      <c r="K16" s="13">
        <f>SUM(F16:I16)</f>
        <v>718</v>
      </c>
      <c r="L16" s="14">
        <f>SUM(K16/J16)</f>
        <v>179.5</v>
      </c>
      <c r="M16" s="9">
        <v>9</v>
      </c>
      <c r="N16" s="15">
        <f>SUM(L16+M16)</f>
        <v>188.5</v>
      </c>
    </row>
    <row r="17" spans="1:14" ht="15.75" x14ac:dyDescent="0.3">
      <c r="A17" s="8">
        <v>2</v>
      </c>
      <c r="B17" s="2" t="s">
        <v>25</v>
      </c>
      <c r="C17" s="9" t="s">
        <v>27</v>
      </c>
      <c r="D17" s="10">
        <v>43586</v>
      </c>
      <c r="E17" s="11" t="s">
        <v>16</v>
      </c>
      <c r="F17" s="12">
        <v>177</v>
      </c>
      <c r="G17" s="12">
        <v>181</v>
      </c>
      <c r="H17" s="12">
        <v>177</v>
      </c>
      <c r="I17" s="12">
        <v>180</v>
      </c>
      <c r="J17" s="13">
        <f>COUNT(F17:I17)</f>
        <v>4</v>
      </c>
      <c r="K17" s="13">
        <f>SUM(F17:I17)</f>
        <v>715</v>
      </c>
      <c r="L17" s="14">
        <f>SUM(K17/J17)</f>
        <v>178.75</v>
      </c>
      <c r="M17" s="9">
        <v>6</v>
      </c>
      <c r="N17" s="15">
        <f t="shared" ref="N17:N19" si="5">SUM(L17+M17)</f>
        <v>184.75</v>
      </c>
    </row>
    <row r="18" spans="1:14" ht="15.75" x14ac:dyDescent="0.3">
      <c r="A18" s="8">
        <v>3</v>
      </c>
      <c r="B18" s="2" t="s">
        <v>25</v>
      </c>
      <c r="C18" s="9" t="s">
        <v>28</v>
      </c>
      <c r="D18" s="10">
        <v>43586</v>
      </c>
      <c r="E18" s="11" t="s">
        <v>16</v>
      </c>
      <c r="F18" s="12">
        <v>172</v>
      </c>
      <c r="G18" s="12">
        <v>175</v>
      </c>
      <c r="H18" s="12">
        <v>173</v>
      </c>
      <c r="I18" s="12">
        <v>186</v>
      </c>
      <c r="J18" s="13">
        <f>COUNT(F18:I18)</f>
        <v>4</v>
      </c>
      <c r="K18" s="13">
        <f>SUM(F18:I18)</f>
        <v>706</v>
      </c>
      <c r="L18" s="14">
        <f t="shared" ref="L18:L19" si="6">SUM(K18/J18)</f>
        <v>176.5</v>
      </c>
      <c r="M18" s="9">
        <v>5</v>
      </c>
      <c r="N18" s="15">
        <f t="shared" si="5"/>
        <v>181.5</v>
      </c>
    </row>
    <row r="19" spans="1:14" ht="15.75" x14ac:dyDescent="0.3">
      <c r="A19" s="8">
        <v>4</v>
      </c>
      <c r="B19" s="2" t="s">
        <v>25</v>
      </c>
      <c r="C19" s="9" t="s">
        <v>29</v>
      </c>
      <c r="D19" s="10">
        <v>43586</v>
      </c>
      <c r="E19" s="11" t="s">
        <v>16</v>
      </c>
      <c r="F19" s="12">
        <v>168</v>
      </c>
      <c r="G19" s="12">
        <v>170</v>
      </c>
      <c r="H19" s="12">
        <v>166</v>
      </c>
      <c r="I19" s="12">
        <v>158</v>
      </c>
      <c r="J19" s="13">
        <f>COUNT(F19:I19)</f>
        <v>4</v>
      </c>
      <c r="K19" s="13">
        <f>SUM(F19:I19)</f>
        <v>662</v>
      </c>
      <c r="L19" s="14">
        <f t="shared" si="6"/>
        <v>165.5</v>
      </c>
      <c r="M19" s="9">
        <v>2</v>
      </c>
      <c r="N19" s="15">
        <f t="shared" si="5"/>
        <v>167.5</v>
      </c>
    </row>
  </sheetData>
  <protectedRanges>
    <protectedRange algorithmName="SHA-512" hashValue="FG7sbUW81RLTrqZOgRQY3WT58Fmv2wpczdNtHSivDYpua2f0csBbi4PHtU2Z8RiB+M2w+jl67Do94rJCq0Ck5Q==" saltValue="84WXeaapoYvzxj0ZBNU3eQ==" spinCount="100000" sqref="N2:N4 N16:N19 N8:N12 K2:L4 K16:L19 K8:L12" name="Range1_5"/>
  </protectedRanges>
  <conditionalFormatting sqref="F16:F19">
    <cfRule type="top10" dxfId="142" priority="6" rank="1"/>
  </conditionalFormatting>
  <conditionalFormatting sqref="G16:G19">
    <cfRule type="top10" dxfId="141" priority="5" rank="1"/>
  </conditionalFormatting>
  <conditionalFormatting sqref="H16:H19">
    <cfRule type="top10" dxfId="140" priority="4" rank="1"/>
  </conditionalFormatting>
  <conditionalFormatting sqref="I16:I19">
    <cfRule type="top10" dxfId="139" priority="3" rank="1"/>
  </conditionalFormatting>
  <conditionalFormatting sqref="F2:F4">
    <cfRule type="top10" dxfId="138" priority="20" rank="1"/>
  </conditionalFormatting>
  <conditionalFormatting sqref="G2:G4">
    <cfRule type="top10" dxfId="137" priority="21" rank="1"/>
  </conditionalFormatting>
  <conditionalFormatting sqref="H2:H4">
    <cfRule type="top10" dxfId="136" priority="22" rank="1"/>
  </conditionalFormatting>
  <conditionalFormatting sqref="I2:I4">
    <cfRule type="top10" dxfId="135" priority="23" rank="1"/>
  </conditionalFormatting>
  <conditionalFormatting sqref="F8:F12">
    <cfRule type="top10" dxfId="134" priority="24" rank="1"/>
  </conditionalFormatting>
  <conditionalFormatting sqref="G8:G12">
    <cfRule type="top10" dxfId="133" priority="25" rank="1"/>
  </conditionalFormatting>
  <conditionalFormatting sqref="H8:H12">
    <cfRule type="top10" dxfId="132" priority="26" rank="1"/>
  </conditionalFormatting>
  <conditionalFormatting sqref="I8:I12">
    <cfRule type="top10" dxfId="131" priority="27" rank="1"/>
  </conditionalFormatting>
  <pageMargins left="0.7" right="0.7" top="0.75" bottom="0.75" header="0.3" footer="0.3"/>
  <legacyDrawing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D3F9DDF-E497-411D-95C8-19C13264741D}">
          <x14:formula1>
            <xm:f>'C:\Users\abra2\Desktop\ABRA Files and More\AUTO BENCH REST ASSOCIATION FILE\ABRA 2019\Michiga\[Michigan 05 01 19.xlsx]DATA SHEET'!#REF!</xm:f>
          </x14:formula1>
          <xm:sqref>C7:C12 C15:C19</xm:sqref>
        </x14:dataValidation>
        <x14:dataValidation type="list" allowBlank="1" showInputMessage="1" showErrorMessage="1" xr:uid="{D743CAC3-8436-49CE-BE88-7FD62AC98103}">
          <x14:formula1>
            <xm:f>'C:\Users\abra2\Desktop\ABRA Files and More\AUTO BENCH REST ASSOCIATION FILE\ABRA 2019\Michiga\[Michigan 05 01 19.xlsx]DATA SHEET'!#REF!</xm:f>
          </x14:formula1>
          <xm:sqref>C1:C4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E8E406-057B-4B36-A2D3-8AB065B7A127}">
  <dimension ref="A1:P19"/>
  <sheetViews>
    <sheetView workbookViewId="0">
      <selection activeCell="B27" sqref="B27"/>
    </sheetView>
  </sheetViews>
  <sheetFormatPr defaultRowHeight="15" x14ac:dyDescent="0.25"/>
  <cols>
    <col min="2" max="4" width="21.5703125" customWidth="1"/>
    <col min="5" max="5" width="17.28515625" customWidth="1"/>
    <col min="10" max="11" width="0" hidden="1" customWidth="1"/>
  </cols>
  <sheetData>
    <row r="1" spans="1:16" ht="30" x14ac:dyDescent="0.3">
      <c r="A1" s="1" t="s">
        <v>0</v>
      </c>
      <c r="B1" s="2" t="s">
        <v>1</v>
      </c>
      <c r="C1" s="1" t="s">
        <v>2</v>
      </c>
      <c r="D1" s="1" t="s">
        <v>3</v>
      </c>
      <c r="E1" s="3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30</v>
      </c>
      <c r="K1" s="4" t="s">
        <v>31</v>
      </c>
      <c r="L1" s="5" t="s">
        <v>9</v>
      </c>
      <c r="M1" s="3" t="s">
        <v>10</v>
      </c>
      <c r="N1" s="6" t="s">
        <v>11</v>
      </c>
      <c r="O1" s="1" t="s">
        <v>12</v>
      </c>
      <c r="P1" s="7" t="s">
        <v>13</v>
      </c>
    </row>
    <row r="2" spans="1:16" ht="15.75" x14ac:dyDescent="0.3">
      <c r="A2" s="8">
        <v>1</v>
      </c>
      <c r="B2" s="2" t="s">
        <v>14</v>
      </c>
      <c r="C2" s="9" t="s">
        <v>18</v>
      </c>
      <c r="D2" s="10">
        <v>43621</v>
      </c>
      <c r="E2" s="24" t="s">
        <v>16</v>
      </c>
      <c r="F2" s="12">
        <v>190</v>
      </c>
      <c r="G2" s="12">
        <v>191</v>
      </c>
      <c r="H2" s="12">
        <v>183</v>
      </c>
      <c r="I2" s="12">
        <v>190</v>
      </c>
      <c r="J2" s="12"/>
      <c r="K2" s="12"/>
      <c r="L2" s="13">
        <f>COUNT(F2:K2)</f>
        <v>4</v>
      </c>
      <c r="M2" s="13">
        <f>SUM(F2:K2)</f>
        <v>754</v>
      </c>
      <c r="N2" s="14">
        <f>SUM(M2/L2)</f>
        <v>188.5</v>
      </c>
      <c r="O2" s="9">
        <v>9</v>
      </c>
      <c r="P2" s="15">
        <f>SUM(N2+O2)</f>
        <v>197.5</v>
      </c>
    </row>
    <row r="3" spans="1:16" ht="15.75" x14ac:dyDescent="0.3">
      <c r="A3" s="8">
        <v>2</v>
      </c>
      <c r="B3" s="2" t="s">
        <v>14</v>
      </c>
      <c r="C3" s="9" t="s">
        <v>15</v>
      </c>
      <c r="D3" s="10">
        <v>43621</v>
      </c>
      <c r="E3" s="24" t="s">
        <v>16</v>
      </c>
      <c r="F3" s="12">
        <v>189</v>
      </c>
      <c r="G3" s="12">
        <v>192</v>
      </c>
      <c r="H3" s="12">
        <v>188</v>
      </c>
      <c r="I3" s="12">
        <v>184</v>
      </c>
      <c r="J3" s="12"/>
      <c r="K3" s="12"/>
      <c r="L3" s="13">
        <f>COUNT(F3:K3)</f>
        <v>4</v>
      </c>
      <c r="M3" s="13">
        <f>SUM(F3:K3)</f>
        <v>753</v>
      </c>
      <c r="N3" s="14">
        <f>SUM(M3/L3)</f>
        <v>188.25</v>
      </c>
      <c r="O3" s="9">
        <v>8</v>
      </c>
      <c r="P3" s="15">
        <f>SUM(N3+O3)</f>
        <v>196.25</v>
      </c>
    </row>
    <row r="4" spans="1:16" ht="15.75" x14ac:dyDescent="0.3">
      <c r="A4" s="8">
        <v>3</v>
      </c>
      <c r="B4" s="2" t="s">
        <v>14</v>
      </c>
      <c r="C4" s="9" t="s">
        <v>17</v>
      </c>
      <c r="D4" s="10">
        <v>43621</v>
      </c>
      <c r="E4" s="24" t="s">
        <v>16</v>
      </c>
      <c r="F4" s="12">
        <v>181</v>
      </c>
      <c r="G4" s="12">
        <v>185</v>
      </c>
      <c r="H4" s="12">
        <v>185</v>
      </c>
      <c r="I4" s="12">
        <v>185</v>
      </c>
      <c r="J4" s="12"/>
      <c r="K4" s="12"/>
      <c r="L4" s="13">
        <f>COUNT(F4:K4)</f>
        <v>4</v>
      </c>
      <c r="M4" s="13">
        <f>SUM(F4:K4)</f>
        <v>736</v>
      </c>
      <c r="N4" s="14">
        <f>SUM(M4/L4)</f>
        <v>184</v>
      </c>
      <c r="O4" s="9">
        <v>3</v>
      </c>
      <c r="P4" s="15">
        <f>SUM(N4+O4)</f>
        <v>187</v>
      </c>
    </row>
    <row r="6" spans="1:16" ht="30" x14ac:dyDescent="0.3">
      <c r="A6" s="1" t="s">
        <v>0</v>
      </c>
      <c r="B6" s="2" t="s">
        <v>1</v>
      </c>
      <c r="C6" s="1" t="s">
        <v>2</v>
      </c>
      <c r="D6" s="1" t="s">
        <v>3</v>
      </c>
      <c r="E6" s="3" t="s">
        <v>4</v>
      </c>
      <c r="F6" s="4" t="s">
        <v>5</v>
      </c>
      <c r="G6" s="4" t="s">
        <v>6</v>
      </c>
      <c r="H6" s="4" t="s">
        <v>7</v>
      </c>
      <c r="I6" s="4" t="s">
        <v>8</v>
      </c>
      <c r="J6" s="4" t="s">
        <v>30</v>
      </c>
      <c r="K6" s="4" t="s">
        <v>31</v>
      </c>
      <c r="L6" s="5" t="s">
        <v>9</v>
      </c>
      <c r="M6" s="3" t="s">
        <v>10</v>
      </c>
      <c r="N6" s="6" t="s">
        <v>11</v>
      </c>
      <c r="O6" s="1" t="s">
        <v>12</v>
      </c>
      <c r="P6" s="7" t="s">
        <v>13</v>
      </c>
    </row>
    <row r="7" spans="1:16" ht="15.75" x14ac:dyDescent="0.3">
      <c r="A7" s="8">
        <v>1</v>
      </c>
      <c r="B7" s="2" t="s">
        <v>19</v>
      </c>
      <c r="C7" s="9" t="s">
        <v>21</v>
      </c>
      <c r="D7" s="10">
        <v>43621</v>
      </c>
      <c r="E7" s="24" t="s">
        <v>16</v>
      </c>
      <c r="F7" s="12">
        <v>163</v>
      </c>
      <c r="G7" s="12">
        <v>159</v>
      </c>
      <c r="H7" s="12">
        <v>170</v>
      </c>
      <c r="I7" s="12">
        <v>172</v>
      </c>
      <c r="J7" s="12"/>
      <c r="K7" s="12"/>
      <c r="L7" s="13">
        <f>COUNT(F7:K7)</f>
        <v>4</v>
      </c>
      <c r="M7" s="13">
        <f>SUM(F7:K7)</f>
        <v>664</v>
      </c>
      <c r="N7" s="14">
        <f>SUM(M7/L7)</f>
        <v>166</v>
      </c>
      <c r="O7" s="9">
        <v>13</v>
      </c>
      <c r="P7" s="15">
        <f>SUM(N7+O7)</f>
        <v>179</v>
      </c>
    </row>
    <row r="8" spans="1:16" ht="15.75" x14ac:dyDescent="0.3">
      <c r="A8" s="8">
        <v>2</v>
      </c>
      <c r="B8" s="2" t="s">
        <v>19</v>
      </c>
      <c r="C8" s="9" t="s">
        <v>23</v>
      </c>
      <c r="D8" s="10">
        <v>43621</v>
      </c>
      <c r="E8" s="24" t="s">
        <v>16</v>
      </c>
      <c r="F8" s="12">
        <v>160</v>
      </c>
      <c r="G8" s="12">
        <v>135</v>
      </c>
      <c r="H8" s="12">
        <v>153</v>
      </c>
      <c r="I8" s="12">
        <v>149</v>
      </c>
      <c r="J8" s="12"/>
      <c r="K8" s="12"/>
      <c r="L8" s="13">
        <f>COUNT(F8:K8)</f>
        <v>4</v>
      </c>
      <c r="M8" s="13">
        <f>SUM(F8:K8)</f>
        <v>597</v>
      </c>
      <c r="N8" s="14">
        <f>SUM(M8/L8)</f>
        <v>149.25</v>
      </c>
      <c r="O8" s="9">
        <v>4</v>
      </c>
      <c r="P8" s="15">
        <f>SUM(N8+O8)</f>
        <v>153.25</v>
      </c>
    </row>
    <row r="9" spans="1:16" ht="15.75" x14ac:dyDescent="0.3">
      <c r="A9" s="8">
        <v>3</v>
      </c>
      <c r="B9" s="2" t="s">
        <v>19</v>
      </c>
      <c r="C9" s="9" t="s">
        <v>24</v>
      </c>
      <c r="D9" s="10">
        <v>43621</v>
      </c>
      <c r="E9" s="24" t="s">
        <v>16</v>
      </c>
      <c r="F9" s="12">
        <v>146</v>
      </c>
      <c r="G9" s="12">
        <v>128</v>
      </c>
      <c r="H9" s="12">
        <v>128</v>
      </c>
      <c r="I9" s="12">
        <v>138</v>
      </c>
      <c r="J9" s="12"/>
      <c r="K9" s="12"/>
      <c r="L9" s="13">
        <f>COUNT(F9:K9)</f>
        <v>4</v>
      </c>
      <c r="M9" s="13">
        <f>SUM(F9:K9)</f>
        <v>540</v>
      </c>
      <c r="N9" s="14">
        <f>SUM(M9/L9)</f>
        <v>135</v>
      </c>
      <c r="O9" s="9">
        <v>3</v>
      </c>
      <c r="P9" s="15">
        <f>SUM(N9+O9)</f>
        <v>138</v>
      </c>
    </row>
    <row r="11" spans="1:16" ht="30" x14ac:dyDescent="0.3">
      <c r="A11" s="1" t="s">
        <v>0</v>
      </c>
      <c r="B11" s="2" t="s">
        <v>1</v>
      </c>
      <c r="C11" s="1" t="s">
        <v>2</v>
      </c>
      <c r="D11" s="1" t="s">
        <v>3</v>
      </c>
      <c r="E11" s="3" t="s">
        <v>4</v>
      </c>
      <c r="F11" s="4" t="s">
        <v>5</v>
      </c>
      <c r="G11" s="4" t="s">
        <v>6</v>
      </c>
      <c r="H11" s="4" t="s">
        <v>7</v>
      </c>
      <c r="I11" s="4" t="s">
        <v>8</v>
      </c>
      <c r="J11" s="4" t="s">
        <v>30</v>
      </c>
      <c r="K11" s="4" t="s">
        <v>31</v>
      </c>
      <c r="L11" s="5" t="s">
        <v>9</v>
      </c>
      <c r="M11" s="3" t="s">
        <v>10</v>
      </c>
      <c r="N11" s="6" t="s">
        <v>11</v>
      </c>
      <c r="O11" s="1" t="s">
        <v>12</v>
      </c>
      <c r="P11" s="7" t="s">
        <v>13</v>
      </c>
    </row>
    <row r="12" spans="1:16" ht="15.75" x14ac:dyDescent="0.3">
      <c r="A12" s="8">
        <v>1</v>
      </c>
      <c r="B12" s="2" t="s">
        <v>32</v>
      </c>
      <c r="C12" s="9" t="s">
        <v>22</v>
      </c>
      <c r="D12" s="10">
        <v>43621</v>
      </c>
      <c r="E12" s="24" t="s">
        <v>16</v>
      </c>
      <c r="F12" s="12">
        <v>153</v>
      </c>
      <c r="G12" s="12">
        <v>166</v>
      </c>
      <c r="H12" s="12">
        <v>172</v>
      </c>
      <c r="I12" s="12">
        <v>164</v>
      </c>
      <c r="J12" s="12"/>
      <c r="K12" s="12"/>
      <c r="L12" s="13">
        <f>COUNT(F12:K12)</f>
        <v>4</v>
      </c>
      <c r="M12" s="13">
        <f>SUM(F12:K12)</f>
        <v>655</v>
      </c>
      <c r="N12" s="14">
        <f>SUM(M12/L12)</f>
        <v>163.75</v>
      </c>
      <c r="O12" s="9">
        <v>5</v>
      </c>
      <c r="P12" s="15">
        <f>SUM(N12+O12)</f>
        <v>168.75</v>
      </c>
    </row>
    <row r="14" spans="1:16" ht="30" x14ac:dyDescent="0.3">
      <c r="A14" s="1" t="s">
        <v>0</v>
      </c>
      <c r="B14" s="2" t="s">
        <v>1</v>
      </c>
      <c r="C14" s="1" t="s">
        <v>2</v>
      </c>
      <c r="D14" s="1" t="s">
        <v>3</v>
      </c>
      <c r="E14" s="3" t="s">
        <v>4</v>
      </c>
      <c r="F14" s="4" t="s">
        <v>5</v>
      </c>
      <c r="G14" s="4" t="s">
        <v>6</v>
      </c>
      <c r="H14" s="4" t="s">
        <v>7</v>
      </c>
      <c r="I14" s="4" t="s">
        <v>8</v>
      </c>
      <c r="J14" s="4" t="s">
        <v>30</v>
      </c>
      <c r="K14" s="4" t="s">
        <v>31</v>
      </c>
      <c r="L14" s="5" t="s">
        <v>9</v>
      </c>
      <c r="M14" s="3" t="s">
        <v>10</v>
      </c>
      <c r="N14" s="6" t="s">
        <v>11</v>
      </c>
      <c r="O14" s="1" t="s">
        <v>12</v>
      </c>
      <c r="P14" s="7" t="s">
        <v>13</v>
      </c>
    </row>
    <row r="15" spans="1:16" ht="15.75" x14ac:dyDescent="0.3">
      <c r="A15" s="8">
        <v>1</v>
      </c>
      <c r="B15" s="2" t="s">
        <v>25</v>
      </c>
      <c r="C15" s="9" t="s">
        <v>26</v>
      </c>
      <c r="D15" s="10">
        <v>43621</v>
      </c>
      <c r="E15" s="24" t="s">
        <v>16</v>
      </c>
      <c r="F15" s="12">
        <v>181</v>
      </c>
      <c r="G15" s="12">
        <v>185</v>
      </c>
      <c r="H15" s="12">
        <v>174</v>
      </c>
      <c r="I15" s="12">
        <v>187</v>
      </c>
      <c r="J15" s="12"/>
      <c r="K15" s="12"/>
      <c r="L15" s="13">
        <f>COUNT(F15:K15)</f>
        <v>4</v>
      </c>
      <c r="M15" s="13">
        <f>SUM(F15:K15)</f>
        <v>727</v>
      </c>
      <c r="N15" s="14">
        <f>SUM(M15/L15)</f>
        <v>181.75</v>
      </c>
      <c r="O15" s="9">
        <v>11</v>
      </c>
      <c r="P15" s="15">
        <f>SUM(N15+O15)</f>
        <v>192.75</v>
      </c>
    </row>
    <row r="16" spans="1:16" ht="15.75" x14ac:dyDescent="0.3">
      <c r="A16" s="8">
        <v>2</v>
      </c>
      <c r="B16" s="2" t="s">
        <v>25</v>
      </c>
      <c r="C16" s="9" t="s">
        <v>29</v>
      </c>
      <c r="D16" s="10">
        <v>43621</v>
      </c>
      <c r="E16" s="24" t="s">
        <v>16</v>
      </c>
      <c r="F16" s="12">
        <v>177</v>
      </c>
      <c r="G16" s="12">
        <v>181</v>
      </c>
      <c r="H16" s="12">
        <v>180</v>
      </c>
      <c r="I16" s="12">
        <v>176</v>
      </c>
      <c r="J16" s="12"/>
      <c r="K16" s="12"/>
      <c r="L16" s="13">
        <f>COUNT(F16:K16)</f>
        <v>4</v>
      </c>
      <c r="M16" s="13">
        <f>SUM(F16:K16)</f>
        <v>714</v>
      </c>
      <c r="N16" s="14">
        <f>SUM(M16/L16)</f>
        <v>178.5</v>
      </c>
      <c r="O16" s="9">
        <v>6</v>
      </c>
      <c r="P16" s="15">
        <f>SUM(N16+O16)</f>
        <v>184.5</v>
      </c>
    </row>
    <row r="17" spans="1:16" ht="15.75" x14ac:dyDescent="0.3">
      <c r="A17" s="8">
        <v>3</v>
      </c>
      <c r="B17" s="2" t="s">
        <v>25</v>
      </c>
      <c r="C17" s="9" t="s">
        <v>27</v>
      </c>
      <c r="D17" s="10">
        <v>43621</v>
      </c>
      <c r="E17" s="24" t="s">
        <v>16</v>
      </c>
      <c r="F17" s="12">
        <v>178</v>
      </c>
      <c r="G17" s="12">
        <v>177</v>
      </c>
      <c r="H17" s="12">
        <v>172</v>
      </c>
      <c r="I17" s="12">
        <v>180</v>
      </c>
      <c r="J17" s="12"/>
      <c r="K17" s="12"/>
      <c r="L17" s="13">
        <f>COUNT(F17:K17)</f>
        <v>4</v>
      </c>
      <c r="M17" s="13">
        <f>SUM(F17:K17)</f>
        <v>707</v>
      </c>
      <c r="N17" s="14">
        <f>SUM(M17/L17)</f>
        <v>176.75</v>
      </c>
      <c r="O17" s="9">
        <v>3</v>
      </c>
      <c r="P17" s="15">
        <f>SUM(N17+O17)</f>
        <v>179.75</v>
      </c>
    </row>
    <row r="18" spans="1:16" ht="15.75" x14ac:dyDescent="0.3">
      <c r="A18" s="8">
        <v>4</v>
      </c>
      <c r="B18" s="2" t="s">
        <v>25</v>
      </c>
      <c r="C18" s="9" t="s">
        <v>28</v>
      </c>
      <c r="D18" s="10">
        <v>43621</v>
      </c>
      <c r="E18" s="24" t="s">
        <v>16</v>
      </c>
      <c r="F18" s="12">
        <v>174</v>
      </c>
      <c r="G18" s="12">
        <v>172</v>
      </c>
      <c r="H18" s="12">
        <v>175</v>
      </c>
      <c r="I18" s="12">
        <v>169</v>
      </c>
      <c r="J18" s="12"/>
      <c r="K18" s="12"/>
      <c r="L18" s="13">
        <f>COUNT(F18:K18)</f>
        <v>4</v>
      </c>
      <c r="M18" s="13">
        <f>SUM(F18:K18)</f>
        <v>690</v>
      </c>
      <c r="N18" s="14">
        <f>SUM(M18/L18)</f>
        <v>172.5</v>
      </c>
      <c r="O18" s="9">
        <v>2</v>
      </c>
      <c r="P18" s="15">
        <f>SUM(N18+O18)</f>
        <v>174.5</v>
      </c>
    </row>
    <row r="19" spans="1:16" ht="15.75" x14ac:dyDescent="0.3">
      <c r="A19" s="8">
        <v>5</v>
      </c>
      <c r="B19" s="2" t="s">
        <v>25</v>
      </c>
      <c r="C19" s="9" t="s">
        <v>33</v>
      </c>
      <c r="D19" s="10">
        <v>43621</v>
      </c>
      <c r="E19" s="24" t="s">
        <v>16</v>
      </c>
      <c r="F19" s="12">
        <v>141</v>
      </c>
      <c r="G19" s="12">
        <v>156</v>
      </c>
      <c r="H19" s="12">
        <v>167</v>
      </c>
      <c r="I19" s="12">
        <v>171</v>
      </c>
      <c r="J19" s="12"/>
      <c r="K19" s="12"/>
      <c r="L19" s="13">
        <f>COUNT(F19:K19)</f>
        <v>4</v>
      </c>
      <c r="M19" s="13">
        <f>SUM(F19:K19)</f>
        <v>635</v>
      </c>
      <c r="N19" s="14">
        <f>SUM(M19/L19)</f>
        <v>158.75</v>
      </c>
      <c r="O19" s="9">
        <v>2</v>
      </c>
      <c r="P19" s="15">
        <f>SUM(N19+O19)</f>
        <v>160.75</v>
      </c>
    </row>
  </sheetData>
  <protectedRanges>
    <protectedRange algorithmName="SHA-512" hashValue="FG7sbUW81RLTrqZOgRQY3WT58Fmv2wpczdNtHSivDYpua2f0csBbi4PHtU2Z8RiB+M2w+jl67Do94rJCq0Ck5Q==" saltValue="84WXeaapoYvzxj0ZBNU3eQ==" spinCount="100000" sqref="M2:N4 P2:P4" name="Range1_2"/>
    <protectedRange algorithmName="SHA-512" hashValue="FG7sbUW81RLTrqZOgRQY3WT58Fmv2wpczdNtHSivDYpua2f0csBbi4PHtU2Z8RiB+M2w+jl67Do94rJCq0Ck5Q==" saltValue="84WXeaapoYvzxj0ZBNU3eQ==" spinCount="100000" sqref="M7:N9 P7:P9" name="Range1_3"/>
    <protectedRange algorithmName="SHA-512" hashValue="FG7sbUW81RLTrqZOgRQY3WT58Fmv2wpczdNtHSivDYpua2f0csBbi4PHtU2Z8RiB+M2w+jl67Do94rJCq0Ck5Q==" saltValue="84WXeaapoYvzxj0ZBNU3eQ==" spinCount="100000" sqref="M12:N12 P12" name="Range1_4"/>
    <protectedRange algorithmName="SHA-512" hashValue="FG7sbUW81RLTrqZOgRQY3WT58Fmv2wpczdNtHSivDYpua2f0csBbi4PHtU2Z8RiB+M2w+jl67Do94rJCq0Ck5Q==" saltValue="84WXeaapoYvzxj0ZBNU3eQ==" spinCount="100000" sqref="M15:N19 P15:P19" name="Range1_5"/>
  </protectedRanges>
  <conditionalFormatting sqref="F2:F4">
    <cfRule type="top10" dxfId="130" priority="24" rank="1"/>
  </conditionalFormatting>
  <conditionalFormatting sqref="G2:G4">
    <cfRule type="top10" dxfId="129" priority="23" rank="1"/>
  </conditionalFormatting>
  <conditionalFormatting sqref="H2:H4">
    <cfRule type="top10" dxfId="128" priority="22" rank="1"/>
  </conditionalFormatting>
  <conditionalFormatting sqref="I2:I4">
    <cfRule type="top10" dxfId="127" priority="21" rank="1"/>
  </conditionalFormatting>
  <conditionalFormatting sqref="J2:J4">
    <cfRule type="top10" dxfId="126" priority="20" rank="1"/>
  </conditionalFormatting>
  <conditionalFormatting sqref="K2:K4">
    <cfRule type="top10" dxfId="125" priority="19" rank="1"/>
  </conditionalFormatting>
  <conditionalFormatting sqref="F7:F9">
    <cfRule type="top10" dxfId="124" priority="18" rank="1"/>
  </conditionalFormatting>
  <conditionalFormatting sqref="G7:G9">
    <cfRule type="top10" dxfId="123" priority="17" rank="1"/>
  </conditionalFormatting>
  <conditionalFormatting sqref="H7:H9">
    <cfRule type="top10" dxfId="122" priority="16" rank="1"/>
  </conditionalFormatting>
  <conditionalFormatting sqref="I7:I9">
    <cfRule type="top10" dxfId="121" priority="15" rank="1"/>
  </conditionalFormatting>
  <conditionalFormatting sqref="J7:J9">
    <cfRule type="top10" dxfId="120" priority="14" rank="1"/>
  </conditionalFormatting>
  <conditionalFormatting sqref="K7:K9">
    <cfRule type="top10" dxfId="119" priority="13" rank="1"/>
  </conditionalFormatting>
  <conditionalFormatting sqref="F12">
    <cfRule type="top10" dxfId="118" priority="12" rank="1"/>
  </conditionalFormatting>
  <conditionalFormatting sqref="G12">
    <cfRule type="top10" dxfId="117" priority="11" rank="1"/>
  </conditionalFormatting>
  <conditionalFormatting sqref="H12">
    <cfRule type="top10" dxfId="116" priority="10" rank="1"/>
  </conditionalFormatting>
  <conditionalFormatting sqref="I12">
    <cfRule type="top10" dxfId="115" priority="9" rank="1"/>
  </conditionalFormatting>
  <conditionalFormatting sqref="J12">
    <cfRule type="top10" dxfId="114" priority="8" rank="1"/>
  </conditionalFormatting>
  <conditionalFormatting sqref="K12">
    <cfRule type="top10" dxfId="113" priority="7" rank="1"/>
  </conditionalFormatting>
  <conditionalFormatting sqref="F15:F19">
    <cfRule type="top10" dxfId="112" priority="6" rank="1"/>
  </conditionalFormatting>
  <conditionalFormatting sqref="G15:G19">
    <cfRule type="top10" dxfId="111" priority="5" rank="1"/>
  </conditionalFormatting>
  <conditionalFormatting sqref="H15:H19">
    <cfRule type="top10" dxfId="110" priority="4" rank="1"/>
  </conditionalFormatting>
  <conditionalFormatting sqref="I15:I19">
    <cfRule type="top10" dxfId="109" priority="3" rank="1"/>
  </conditionalFormatting>
  <conditionalFormatting sqref="J15:J19">
    <cfRule type="top10" dxfId="108" priority="2" rank="1"/>
  </conditionalFormatting>
  <conditionalFormatting sqref="K15:K19">
    <cfRule type="top10" dxfId="107" priority="1" rank="1"/>
  </conditionalFormatting>
  <pageMargins left="0.7" right="0.7" top="0.75" bottom="0.75" header="0.3" footer="0.3"/>
  <legacyDrawing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D485F369-B501-4A19-9935-4B2B43A80820}">
          <x14:formula1>
            <xm:f>'C:\Users\abra2\Desktop\ABRA Files and More\AUTO BENCH REST ASSOCIATION FILE\ABRA 2019\Michiga\[ABRA MICHIGAN.xlsx]DATA SHEET'!#REF!</xm:f>
          </x14:formula1>
          <xm:sqref>C6:C9 C11:C12 C14</xm:sqref>
        </x14:dataValidation>
        <x14:dataValidation type="list" allowBlank="1" showInputMessage="1" showErrorMessage="1" xr:uid="{92DEE09C-8383-41E3-A4D6-34B5034E89AD}">
          <x14:formula1>
            <xm:f>'C:\Users\abra2\Desktop\ABRA Files and More\AUTO BENCH REST ASSOCIATION FILE\ABRA 2019\Michiga\[ABRA MICHIGAN.xlsx]DATA SHEET'!#REF!</xm:f>
          </x14:formula1>
          <xm:sqref>C1:C4 C15:C19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6E721E-3662-4AB2-8CB8-52EC18A32524}">
  <dimension ref="A1:Q23"/>
  <sheetViews>
    <sheetView topLeftCell="A10" workbookViewId="0">
      <selection activeCell="C23" sqref="C23:Q23"/>
    </sheetView>
  </sheetViews>
  <sheetFormatPr defaultRowHeight="15" x14ac:dyDescent="0.25"/>
  <cols>
    <col min="2" max="2" width="23.28515625" customWidth="1"/>
    <col min="3" max="3" width="23.140625" customWidth="1"/>
    <col min="4" max="4" width="13.140625" customWidth="1"/>
  </cols>
  <sheetData>
    <row r="1" spans="1:17" ht="30" x14ac:dyDescent="0.3">
      <c r="A1" s="1" t="s">
        <v>0</v>
      </c>
      <c r="B1" s="2" t="s">
        <v>34</v>
      </c>
      <c r="C1" s="2" t="s">
        <v>1</v>
      </c>
      <c r="D1" s="27" t="s">
        <v>2</v>
      </c>
      <c r="E1" s="1" t="s">
        <v>3</v>
      </c>
      <c r="F1" s="3" t="s">
        <v>4</v>
      </c>
      <c r="G1" s="28" t="s">
        <v>5</v>
      </c>
      <c r="H1" s="28" t="s">
        <v>6</v>
      </c>
      <c r="I1" s="28" t="s">
        <v>7</v>
      </c>
      <c r="J1" s="28" t="s">
        <v>8</v>
      </c>
      <c r="K1" s="28" t="s">
        <v>30</v>
      </c>
      <c r="L1" s="28" t="s">
        <v>31</v>
      </c>
      <c r="M1" s="5" t="s">
        <v>9</v>
      </c>
      <c r="N1" s="3" t="s">
        <v>10</v>
      </c>
      <c r="O1" s="6" t="s">
        <v>11</v>
      </c>
      <c r="P1" s="27" t="s">
        <v>12</v>
      </c>
      <c r="Q1" s="7" t="s">
        <v>13</v>
      </c>
    </row>
    <row r="2" spans="1:17" ht="15.75" x14ac:dyDescent="0.3">
      <c r="A2" s="8">
        <v>1</v>
      </c>
      <c r="B2" s="2" t="s">
        <v>42</v>
      </c>
      <c r="C2" s="2" t="s">
        <v>14</v>
      </c>
      <c r="D2" s="29" t="s">
        <v>35</v>
      </c>
      <c r="E2" s="10">
        <f>'[3]START TAB'!$D$2</f>
        <v>43652</v>
      </c>
      <c r="F2" s="11" t="str">
        <f>'[3]START TAB'!$B$2</f>
        <v>Osseo, MI</v>
      </c>
      <c r="G2" s="30">
        <v>196</v>
      </c>
      <c r="H2" s="30">
        <v>195</v>
      </c>
      <c r="I2" s="30">
        <v>195</v>
      </c>
      <c r="J2" s="30">
        <v>199</v>
      </c>
      <c r="K2" s="30">
        <v>196</v>
      </c>
      <c r="L2" s="30">
        <v>198</v>
      </c>
      <c r="M2" s="13">
        <f>COUNT(G2:L2)</f>
        <v>6</v>
      </c>
      <c r="N2" s="13">
        <f>SUM(G2:L2)</f>
        <v>1179</v>
      </c>
      <c r="O2" s="14">
        <f>SUM(N2/M2)</f>
        <v>196.5</v>
      </c>
      <c r="P2" s="29">
        <v>34</v>
      </c>
      <c r="Q2" s="15">
        <f>SUM(O2+P2)</f>
        <v>230.5</v>
      </c>
    </row>
    <row r="3" spans="1:17" ht="15.75" x14ac:dyDescent="0.3">
      <c r="A3" s="8">
        <v>2</v>
      </c>
      <c r="B3" s="2" t="s">
        <v>42</v>
      </c>
      <c r="C3" s="2" t="s">
        <v>14</v>
      </c>
      <c r="D3" s="29" t="s">
        <v>17</v>
      </c>
      <c r="E3" s="10">
        <f>'[3]START TAB'!$D$2</f>
        <v>43652</v>
      </c>
      <c r="F3" s="11" t="str">
        <f>'[3]START TAB'!$B$2</f>
        <v>Osseo, MI</v>
      </c>
      <c r="G3" s="30">
        <v>187</v>
      </c>
      <c r="H3" s="30">
        <v>188</v>
      </c>
      <c r="I3" s="30">
        <v>188</v>
      </c>
      <c r="J3" s="30">
        <v>185</v>
      </c>
      <c r="K3" s="30">
        <v>187</v>
      </c>
      <c r="L3" s="30">
        <v>185</v>
      </c>
      <c r="M3" s="13">
        <f>COUNT(G3:L3)</f>
        <v>6</v>
      </c>
      <c r="N3" s="13">
        <f>SUM(G3:L3)</f>
        <v>1120</v>
      </c>
      <c r="O3" s="14">
        <f>SUM(N3/M3)</f>
        <v>186.66666666666666</v>
      </c>
      <c r="P3" s="29">
        <v>8</v>
      </c>
      <c r="Q3" s="15">
        <f>SUM(O3+P3)</f>
        <v>194.66666666666666</v>
      </c>
    </row>
    <row r="4" spans="1:17" x14ac:dyDescent="0.25">
      <c r="A4" s="16"/>
      <c r="B4" s="21"/>
      <c r="C4" s="21"/>
      <c r="D4" s="25"/>
      <c r="E4" s="16"/>
      <c r="F4" s="22"/>
      <c r="G4" s="26"/>
      <c r="H4" s="26"/>
      <c r="I4" s="26"/>
      <c r="J4" s="26"/>
      <c r="K4" s="26"/>
      <c r="L4" s="26"/>
      <c r="M4" s="18"/>
      <c r="N4" s="22"/>
      <c r="O4" s="19"/>
      <c r="P4" s="25"/>
      <c r="Q4" s="20"/>
    </row>
    <row r="5" spans="1:17" ht="30" x14ac:dyDescent="0.3">
      <c r="A5" s="1" t="s">
        <v>0</v>
      </c>
      <c r="B5" s="2" t="s">
        <v>34</v>
      </c>
      <c r="C5" s="2" t="s">
        <v>1</v>
      </c>
      <c r="D5" s="27" t="s">
        <v>2</v>
      </c>
      <c r="E5" s="1" t="s">
        <v>3</v>
      </c>
      <c r="F5" s="3" t="s">
        <v>4</v>
      </c>
      <c r="G5" s="28" t="s">
        <v>5</v>
      </c>
      <c r="H5" s="28" t="s">
        <v>6</v>
      </c>
      <c r="I5" s="28" t="s">
        <v>7</v>
      </c>
      <c r="J5" s="28" t="s">
        <v>8</v>
      </c>
      <c r="K5" s="28" t="s">
        <v>30</v>
      </c>
      <c r="L5" s="28" t="s">
        <v>31</v>
      </c>
      <c r="M5" s="5" t="s">
        <v>9</v>
      </c>
      <c r="N5" s="3" t="s">
        <v>10</v>
      </c>
      <c r="O5" s="6" t="s">
        <v>11</v>
      </c>
      <c r="P5" s="27" t="s">
        <v>12</v>
      </c>
      <c r="Q5" s="7" t="s">
        <v>13</v>
      </c>
    </row>
    <row r="6" spans="1:17" ht="15.75" x14ac:dyDescent="0.3">
      <c r="A6" s="8">
        <v>1</v>
      </c>
      <c r="B6" s="2" t="s">
        <v>42</v>
      </c>
      <c r="C6" s="2" t="s">
        <v>19</v>
      </c>
      <c r="D6" s="29" t="s">
        <v>20</v>
      </c>
      <c r="E6" s="10">
        <f>'[3]START TAB'!$D$2</f>
        <v>43652</v>
      </c>
      <c r="F6" s="11" t="str">
        <f>'[3]START TAB'!$B$2</f>
        <v>Osseo, MI</v>
      </c>
      <c r="G6" s="30">
        <v>166</v>
      </c>
      <c r="H6" s="30">
        <v>180</v>
      </c>
      <c r="I6" s="30">
        <v>171</v>
      </c>
      <c r="J6" s="30">
        <v>184</v>
      </c>
      <c r="K6" s="30">
        <v>190</v>
      </c>
      <c r="L6" s="30">
        <v>172</v>
      </c>
      <c r="M6" s="13">
        <f t="shared" ref="M6" si="0">COUNT(G6:L6)</f>
        <v>6</v>
      </c>
      <c r="N6" s="13">
        <f>SUM(G6:L6)</f>
        <v>1063</v>
      </c>
      <c r="O6" s="14">
        <f>SUM(N6/M6)</f>
        <v>177.16666666666666</v>
      </c>
      <c r="P6" s="29">
        <v>10</v>
      </c>
      <c r="Q6" s="15">
        <f>SUM(O6+P6)</f>
        <v>187.16666666666666</v>
      </c>
    </row>
    <row r="7" spans="1:17" x14ac:dyDescent="0.25">
      <c r="A7" s="16"/>
      <c r="B7" s="21"/>
      <c r="C7" s="21"/>
      <c r="D7" s="25"/>
      <c r="E7" s="16"/>
      <c r="F7" s="22"/>
      <c r="G7" s="26"/>
      <c r="H7" s="26"/>
      <c r="I7" s="26"/>
      <c r="J7" s="26"/>
      <c r="K7" s="26"/>
      <c r="L7" s="26"/>
      <c r="M7" s="18"/>
      <c r="N7" s="22"/>
      <c r="O7" s="19"/>
      <c r="P7" s="25"/>
      <c r="Q7" s="20"/>
    </row>
    <row r="8" spans="1:17" ht="30" x14ac:dyDescent="0.3">
      <c r="A8" s="1" t="s">
        <v>0</v>
      </c>
      <c r="B8" s="2" t="s">
        <v>34</v>
      </c>
      <c r="C8" s="2" t="s">
        <v>1</v>
      </c>
      <c r="D8" s="27" t="s">
        <v>2</v>
      </c>
      <c r="E8" s="1" t="s">
        <v>3</v>
      </c>
      <c r="F8" s="3" t="s">
        <v>4</v>
      </c>
      <c r="G8" s="28" t="s">
        <v>5</v>
      </c>
      <c r="H8" s="28" t="s">
        <v>6</v>
      </c>
      <c r="I8" s="28" t="s">
        <v>7</v>
      </c>
      <c r="J8" s="28" t="s">
        <v>8</v>
      </c>
      <c r="K8" s="28" t="s">
        <v>30</v>
      </c>
      <c r="L8" s="28" t="s">
        <v>31</v>
      </c>
      <c r="M8" s="5" t="s">
        <v>9</v>
      </c>
      <c r="N8" s="3" t="s">
        <v>10</v>
      </c>
      <c r="O8" s="6" t="s">
        <v>11</v>
      </c>
      <c r="P8" s="27" t="s">
        <v>12</v>
      </c>
      <c r="Q8" s="7" t="s">
        <v>13</v>
      </c>
    </row>
    <row r="9" spans="1:17" ht="30" x14ac:dyDescent="0.3">
      <c r="A9" s="8">
        <v>1</v>
      </c>
      <c r="B9" s="2" t="s">
        <v>42</v>
      </c>
      <c r="C9" s="2" t="s">
        <v>32</v>
      </c>
      <c r="D9" s="29" t="s">
        <v>35</v>
      </c>
      <c r="E9" s="10">
        <f>'[3]START TAB'!$D$2</f>
        <v>43652</v>
      </c>
      <c r="F9" s="11" t="str">
        <f>'[3]START TAB'!$B$2</f>
        <v>Osseo, MI</v>
      </c>
      <c r="G9" s="30">
        <v>197</v>
      </c>
      <c r="H9" s="30">
        <v>192.0001</v>
      </c>
      <c r="I9" s="30">
        <v>196</v>
      </c>
      <c r="J9" s="30">
        <v>191</v>
      </c>
      <c r="K9" s="30">
        <v>193</v>
      </c>
      <c r="L9" s="30">
        <v>197</v>
      </c>
      <c r="M9" s="13">
        <f t="shared" ref="M9:M16" si="1">COUNT(G9:L9)</f>
        <v>6</v>
      </c>
      <c r="N9" s="13">
        <f t="shared" ref="N9:N16" si="2">SUM(G9:L9)</f>
        <v>1166.0001</v>
      </c>
      <c r="O9" s="14">
        <f t="shared" ref="O9:O16" si="3">SUM(N9/M9)</f>
        <v>194.33335</v>
      </c>
      <c r="P9" s="29">
        <v>26</v>
      </c>
      <c r="Q9" s="15">
        <f t="shared" ref="Q9:Q16" si="4">SUM(O9+P9)</f>
        <v>220.33335</v>
      </c>
    </row>
    <row r="10" spans="1:17" ht="30" x14ac:dyDescent="0.3">
      <c r="A10" s="8">
        <v>2</v>
      </c>
      <c r="B10" s="2" t="s">
        <v>42</v>
      </c>
      <c r="C10" s="2" t="s">
        <v>32</v>
      </c>
      <c r="D10" s="29" t="s">
        <v>36</v>
      </c>
      <c r="E10" s="10">
        <f>'[3]START TAB'!$D$2</f>
        <v>43652</v>
      </c>
      <c r="F10" s="11" t="str">
        <f>'[3]START TAB'!$B$2</f>
        <v>Osseo, MI</v>
      </c>
      <c r="G10" s="30">
        <v>192</v>
      </c>
      <c r="H10" s="30">
        <v>189</v>
      </c>
      <c r="I10" s="30">
        <v>191</v>
      </c>
      <c r="J10" s="30">
        <v>188</v>
      </c>
      <c r="K10" s="30">
        <v>197</v>
      </c>
      <c r="L10" s="30">
        <v>195</v>
      </c>
      <c r="M10" s="13">
        <f t="shared" si="1"/>
        <v>6</v>
      </c>
      <c r="N10" s="13">
        <f t="shared" si="2"/>
        <v>1152</v>
      </c>
      <c r="O10" s="14">
        <f t="shared" si="3"/>
        <v>192</v>
      </c>
      <c r="P10" s="29">
        <v>12</v>
      </c>
      <c r="Q10" s="15">
        <f t="shared" si="4"/>
        <v>204</v>
      </c>
    </row>
    <row r="11" spans="1:17" ht="30" x14ac:dyDescent="0.3">
      <c r="A11" s="8">
        <v>3</v>
      </c>
      <c r="B11" s="2" t="s">
        <v>42</v>
      </c>
      <c r="C11" s="2" t="s">
        <v>32</v>
      </c>
      <c r="D11" s="29" t="s">
        <v>37</v>
      </c>
      <c r="E11" s="10">
        <f>'[3]START TAB'!$D$2</f>
        <v>43652</v>
      </c>
      <c r="F11" s="11" t="str">
        <f>'[3]START TAB'!$B$2</f>
        <v>Osseo, MI</v>
      </c>
      <c r="G11" s="30">
        <v>188</v>
      </c>
      <c r="H11" s="30">
        <v>192</v>
      </c>
      <c r="I11" s="30">
        <v>192</v>
      </c>
      <c r="J11" s="30">
        <v>192</v>
      </c>
      <c r="K11" s="30">
        <v>191</v>
      </c>
      <c r="L11" s="30">
        <v>190</v>
      </c>
      <c r="M11" s="13">
        <f t="shared" si="1"/>
        <v>6</v>
      </c>
      <c r="N11" s="13">
        <f t="shared" si="2"/>
        <v>1145</v>
      </c>
      <c r="O11" s="14">
        <f t="shared" si="3"/>
        <v>190.83333333333334</v>
      </c>
      <c r="P11" s="29">
        <v>10</v>
      </c>
      <c r="Q11" s="15">
        <f t="shared" si="4"/>
        <v>200.83333333333334</v>
      </c>
    </row>
    <row r="12" spans="1:17" ht="30" x14ac:dyDescent="0.3">
      <c r="A12" s="8">
        <v>4</v>
      </c>
      <c r="B12" s="2" t="s">
        <v>42</v>
      </c>
      <c r="C12" s="2" t="s">
        <v>32</v>
      </c>
      <c r="D12" s="29" t="s">
        <v>15</v>
      </c>
      <c r="E12" s="10">
        <f>'[3]START TAB'!$D$2</f>
        <v>43652</v>
      </c>
      <c r="F12" s="11" t="str">
        <f>'[3]START TAB'!$B$2</f>
        <v>Osseo, MI</v>
      </c>
      <c r="G12" s="30">
        <v>187</v>
      </c>
      <c r="H12" s="30">
        <v>185</v>
      </c>
      <c r="I12" s="30">
        <v>195</v>
      </c>
      <c r="J12" s="30">
        <v>190</v>
      </c>
      <c r="K12" s="30">
        <v>189</v>
      </c>
      <c r="L12" s="30">
        <v>189</v>
      </c>
      <c r="M12" s="13">
        <f t="shared" si="1"/>
        <v>6</v>
      </c>
      <c r="N12" s="13">
        <f t="shared" si="2"/>
        <v>1135</v>
      </c>
      <c r="O12" s="14">
        <f t="shared" si="3"/>
        <v>189.16666666666666</v>
      </c>
      <c r="P12" s="29">
        <v>4</v>
      </c>
      <c r="Q12" s="15">
        <f t="shared" si="4"/>
        <v>193.16666666666666</v>
      </c>
    </row>
    <row r="13" spans="1:17" ht="30" x14ac:dyDescent="0.3">
      <c r="A13" s="8">
        <v>5</v>
      </c>
      <c r="B13" s="2" t="s">
        <v>42</v>
      </c>
      <c r="C13" s="2" t="s">
        <v>32</v>
      </c>
      <c r="D13" s="29" t="s">
        <v>27</v>
      </c>
      <c r="E13" s="10">
        <f>'[3]START TAB'!$D$2</f>
        <v>43652</v>
      </c>
      <c r="F13" s="11" t="str">
        <f>'[3]START TAB'!$B$2</f>
        <v>Osseo, MI</v>
      </c>
      <c r="G13" s="30">
        <v>188</v>
      </c>
      <c r="H13" s="30">
        <v>185</v>
      </c>
      <c r="I13" s="30">
        <v>189</v>
      </c>
      <c r="J13" s="30">
        <v>182</v>
      </c>
      <c r="K13" s="30">
        <v>188</v>
      </c>
      <c r="L13" s="30">
        <v>185</v>
      </c>
      <c r="M13" s="13">
        <f t="shared" si="1"/>
        <v>6</v>
      </c>
      <c r="N13" s="13">
        <f t="shared" si="2"/>
        <v>1117</v>
      </c>
      <c r="O13" s="14">
        <f t="shared" si="3"/>
        <v>186.16666666666666</v>
      </c>
      <c r="P13" s="29">
        <v>4</v>
      </c>
      <c r="Q13" s="15">
        <f t="shared" si="4"/>
        <v>190.16666666666666</v>
      </c>
    </row>
    <row r="14" spans="1:17" ht="30" x14ac:dyDescent="0.3">
      <c r="A14" s="8">
        <v>6</v>
      </c>
      <c r="B14" s="2" t="s">
        <v>42</v>
      </c>
      <c r="C14" s="2" t="s">
        <v>32</v>
      </c>
      <c r="D14" s="29" t="s">
        <v>38</v>
      </c>
      <c r="E14" s="10">
        <f>'[3]START TAB'!$D$2</f>
        <v>43652</v>
      </c>
      <c r="F14" s="11" t="str">
        <f>'[3]START TAB'!$B$2</f>
        <v>Osseo, MI</v>
      </c>
      <c r="G14" s="30">
        <v>190</v>
      </c>
      <c r="H14" s="30">
        <v>186</v>
      </c>
      <c r="I14" s="30">
        <v>183</v>
      </c>
      <c r="J14" s="30">
        <v>179</v>
      </c>
      <c r="K14" s="30">
        <v>183</v>
      </c>
      <c r="L14" s="30">
        <v>184</v>
      </c>
      <c r="M14" s="13">
        <f t="shared" si="1"/>
        <v>6</v>
      </c>
      <c r="N14" s="13">
        <f t="shared" si="2"/>
        <v>1105</v>
      </c>
      <c r="O14" s="14">
        <f t="shared" si="3"/>
        <v>184.16666666666666</v>
      </c>
      <c r="P14" s="29">
        <v>4</v>
      </c>
      <c r="Q14" s="15">
        <f t="shared" si="4"/>
        <v>188.16666666666666</v>
      </c>
    </row>
    <row r="15" spans="1:17" ht="30" x14ac:dyDescent="0.3">
      <c r="A15" s="8">
        <v>7</v>
      </c>
      <c r="B15" s="2" t="s">
        <v>42</v>
      </c>
      <c r="C15" s="2" t="s">
        <v>32</v>
      </c>
      <c r="D15" s="29" t="s">
        <v>39</v>
      </c>
      <c r="E15" s="10">
        <f>'[3]START TAB'!$D$2</f>
        <v>43652</v>
      </c>
      <c r="F15" s="11" t="str">
        <f>'[3]START TAB'!$B$2</f>
        <v>Osseo, MI</v>
      </c>
      <c r="G15" s="30">
        <v>176</v>
      </c>
      <c r="H15" s="30">
        <v>185</v>
      </c>
      <c r="I15" s="30">
        <v>180</v>
      </c>
      <c r="J15" s="30">
        <v>180</v>
      </c>
      <c r="K15" s="30">
        <v>187</v>
      </c>
      <c r="L15" s="30">
        <v>188</v>
      </c>
      <c r="M15" s="13">
        <f t="shared" si="1"/>
        <v>6</v>
      </c>
      <c r="N15" s="13">
        <f t="shared" si="2"/>
        <v>1096</v>
      </c>
      <c r="O15" s="14">
        <f t="shared" si="3"/>
        <v>182.66666666666666</v>
      </c>
      <c r="P15" s="29">
        <v>4</v>
      </c>
      <c r="Q15" s="15">
        <f t="shared" si="4"/>
        <v>186.66666666666666</v>
      </c>
    </row>
    <row r="16" spans="1:17" ht="30" x14ac:dyDescent="0.3">
      <c r="A16" s="8">
        <v>8</v>
      </c>
      <c r="B16" s="2" t="s">
        <v>42</v>
      </c>
      <c r="C16" s="2" t="s">
        <v>32</v>
      </c>
      <c r="D16" s="29" t="s">
        <v>22</v>
      </c>
      <c r="E16" s="10">
        <f>'[3]START TAB'!$D$2</f>
        <v>43652</v>
      </c>
      <c r="F16" s="11" t="str">
        <f>'[3]START TAB'!$B$2</f>
        <v>Osseo, MI</v>
      </c>
      <c r="G16" s="30">
        <v>175</v>
      </c>
      <c r="H16" s="30">
        <v>174</v>
      </c>
      <c r="I16" s="30">
        <v>175</v>
      </c>
      <c r="J16" s="30">
        <v>178</v>
      </c>
      <c r="K16" s="30">
        <v>170</v>
      </c>
      <c r="L16" s="30">
        <v>178</v>
      </c>
      <c r="M16" s="13">
        <f t="shared" si="1"/>
        <v>6</v>
      </c>
      <c r="N16" s="13">
        <f t="shared" si="2"/>
        <v>1050</v>
      </c>
      <c r="O16" s="14">
        <f t="shared" si="3"/>
        <v>175</v>
      </c>
      <c r="P16" s="29">
        <v>4</v>
      </c>
      <c r="Q16" s="15">
        <f t="shared" si="4"/>
        <v>179</v>
      </c>
    </row>
    <row r="17" spans="1:17" x14ac:dyDescent="0.25">
      <c r="A17" s="16"/>
      <c r="B17" s="21"/>
      <c r="C17" s="21"/>
      <c r="D17" s="25"/>
      <c r="E17" s="16"/>
      <c r="F17" s="22"/>
      <c r="G17" s="26"/>
      <c r="H17" s="26"/>
      <c r="I17" s="26"/>
      <c r="J17" s="26"/>
      <c r="K17" s="26"/>
      <c r="L17" s="26"/>
      <c r="M17" s="18"/>
      <c r="N17" s="22"/>
      <c r="O17" s="19"/>
      <c r="P17" s="25"/>
      <c r="Q17" s="20"/>
    </row>
    <row r="18" spans="1:17" ht="30" x14ac:dyDescent="0.3">
      <c r="A18" s="1" t="s">
        <v>0</v>
      </c>
      <c r="B18" s="2" t="s">
        <v>34</v>
      </c>
      <c r="C18" s="2" t="s">
        <v>1</v>
      </c>
      <c r="D18" s="27" t="s">
        <v>2</v>
      </c>
      <c r="E18" s="1" t="s">
        <v>3</v>
      </c>
      <c r="F18" s="3" t="s">
        <v>4</v>
      </c>
      <c r="G18" s="28" t="s">
        <v>5</v>
      </c>
      <c r="H18" s="28" t="s">
        <v>6</v>
      </c>
      <c r="I18" s="28" t="s">
        <v>7</v>
      </c>
      <c r="J18" s="28" t="s">
        <v>8</v>
      </c>
      <c r="K18" s="28" t="s">
        <v>30</v>
      </c>
      <c r="L18" s="28" t="s">
        <v>31</v>
      </c>
      <c r="M18" s="5" t="s">
        <v>9</v>
      </c>
      <c r="N18" s="3" t="s">
        <v>10</v>
      </c>
      <c r="O18" s="6" t="s">
        <v>11</v>
      </c>
      <c r="P18" s="27" t="s">
        <v>12</v>
      </c>
      <c r="Q18" s="7" t="s">
        <v>13</v>
      </c>
    </row>
    <row r="19" spans="1:17" ht="30" x14ac:dyDescent="0.3">
      <c r="A19" s="8">
        <v>1</v>
      </c>
      <c r="B19" s="2" t="s">
        <v>42</v>
      </c>
      <c r="C19" s="2" t="s">
        <v>25</v>
      </c>
      <c r="D19" s="29" t="s">
        <v>26</v>
      </c>
      <c r="E19" s="10">
        <f>'[3]START TAB'!$D$2</f>
        <v>43652</v>
      </c>
      <c r="F19" s="11" t="str">
        <f>'[3]START TAB'!$B$2</f>
        <v>Osseo, MI</v>
      </c>
      <c r="G19" s="30">
        <v>181</v>
      </c>
      <c r="H19" s="30">
        <v>184.0001</v>
      </c>
      <c r="I19" s="30">
        <v>192</v>
      </c>
      <c r="J19" s="30">
        <v>184</v>
      </c>
      <c r="K19" s="30">
        <v>186</v>
      </c>
      <c r="L19" s="30">
        <v>187</v>
      </c>
      <c r="M19" s="13">
        <f t="shared" ref="M19:M23" si="5">COUNT(G19:L19)</f>
        <v>6</v>
      </c>
      <c r="N19" s="13">
        <f t="shared" ref="N19:N23" si="6">SUM(G19:L19)</f>
        <v>1114.0001</v>
      </c>
      <c r="O19" s="14">
        <f t="shared" ref="O19:O23" si="7">SUM(N19/M19)</f>
        <v>185.66668333333334</v>
      </c>
      <c r="P19" s="29">
        <v>22</v>
      </c>
      <c r="Q19" s="15">
        <f t="shared" ref="Q19:Q23" si="8">SUM(O19+P19)</f>
        <v>207.66668333333334</v>
      </c>
    </row>
    <row r="20" spans="1:17" ht="30" x14ac:dyDescent="0.3">
      <c r="A20" s="8">
        <v>2</v>
      </c>
      <c r="B20" s="2" t="s">
        <v>42</v>
      </c>
      <c r="C20" s="2" t="s">
        <v>25</v>
      </c>
      <c r="D20" s="29" t="s">
        <v>40</v>
      </c>
      <c r="E20" s="10">
        <f>'[3]START TAB'!$D$2</f>
        <v>43652</v>
      </c>
      <c r="F20" s="11" t="str">
        <f>'[3]START TAB'!$B$2</f>
        <v>Osseo, MI</v>
      </c>
      <c r="G20" s="30">
        <v>181.0001</v>
      </c>
      <c r="H20" s="30">
        <v>184</v>
      </c>
      <c r="I20" s="30">
        <v>182</v>
      </c>
      <c r="J20" s="30">
        <v>183</v>
      </c>
      <c r="K20" s="30">
        <v>189</v>
      </c>
      <c r="L20" s="30">
        <v>189</v>
      </c>
      <c r="M20" s="13">
        <f t="shared" si="5"/>
        <v>6</v>
      </c>
      <c r="N20" s="13">
        <f t="shared" si="6"/>
        <v>1108.0001</v>
      </c>
      <c r="O20" s="14">
        <f t="shared" si="7"/>
        <v>184.66668333333334</v>
      </c>
      <c r="P20" s="29">
        <v>20</v>
      </c>
      <c r="Q20" s="15">
        <f t="shared" si="8"/>
        <v>204.66668333333334</v>
      </c>
    </row>
    <row r="21" spans="1:17" ht="30" x14ac:dyDescent="0.3">
      <c r="A21" s="8">
        <v>3</v>
      </c>
      <c r="B21" s="2" t="s">
        <v>42</v>
      </c>
      <c r="C21" s="2" t="s">
        <v>25</v>
      </c>
      <c r="D21" s="29" t="s">
        <v>28</v>
      </c>
      <c r="E21" s="10">
        <f>'[3]START TAB'!$D$2</f>
        <v>43652</v>
      </c>
      <c r="F21" s="11" t="str">
        <f>'[3]START TAB'!$B$2</f>
        <v>Osseo, MI</v>
      </c>
      <c r="G21" s="30">
        <v>176</v>
      </c>
      <c r="H21" s="30">
        <v>164</v>
      </c>
      <c r="I21" s="30">
        <v>174</v>
      </c>
      <c r="J21" s="30">
        <v>176</v>
      </c>
      <c r="K21" s="30">
        <v>168</v>
      </c>
      <c r="L21" s="30">
        <v>179</v>
      </c>
      <c r="M21" s="13">
        <f t="shared" si="5"/>
        <v>6</v>
      </c>
      <c r="N21" s="13">
        <f t="shared" si="6"/>
        <v>1037</v>
      </c>
      <c r="O21" s="14">
        <f t="shared" si="7"/>
        <v>172.83333333333334</v>
      </c>
      <c r="P21" s="29">
        <v>4</v>
      </c>
      <c r="Q21" s="15">
        <f t="shared" si="8"/>
        <v>176.83333333333334</v>
      </c>
    </row>
    <row r="22" spans="1:17" ht="30" x14ac:dyDescent="0.3">
      <c r="A22" s="8">
        <v>4</v>
      </c>
      <c r="B22" s="2" t="s">
        <v>42</v>
      </c>
      <c r="C22" s="2" t="s">
        <v>25</v>
      </c>
      <c r="D22" s="29" t="s">
        <v>33</v>
      </c>
      <c r="E22" s="10">
        <f>'[3]START TAB'!$D$2</f>
        <v>43652</v>
      </c>
      <c r="F22" s="11" t="str">
        <f>'[3]START TAB'!$B$2</f>
        <v>Osseo, MI</v>
      </c>
      <c r="G22" s="30">
        <v>152</v>
      </c>
      <c r="H22" s="30">
        <v>155</v>
      </c>
      <c r="I22" s="30">
        <v>160</v>
      </c>
      <c r="J22" s="30">
        <v>147</v>
      </c>
      <c r="K22" s="30">
        <v>160</v>
      </c>
      <c r="L22" s="30">
        <v>160</v>
      </c>
      <c r="M22" s="13">
        <f t="shared" si="5"/>
        <v>6</v>
      </c>
      <c r="N22" s="13">
        <f t="shared" si="6"/>
        <v>934</v>
      </c>
      <c r="O22" s="14">
        <f t="shared" si="7"/>
        <v>155.66666666666666</v>
      </c>
      <c r="P22" s="29">
        <v>4</v>
      </c>
      <c r="Q22" s="15">
        <f t="shared" si="8"/>
        <v>159.66666666666666</v>
      </c>
    </row>
    <row r="23" spans="1:17" ht="15.75" x14ac:dyDescent="0.3">
      <c r="A23" s="8">
        <v>5</v>
      </c>
      <c r="B23" s="2" t="s">
        <v>42</v>
      </c>
      <c r="C23" s="2" t="s">
        <v>25</v>
      </c>
      <c r="D23" s="29" t="s">
        <v>41</v>
      </c>
      <c r="E23" s="10">
        <f>'[3]START TAB'!$D$2</f>
        <v>43652</v>
      </c>
      <c r="F23" s="11" t="str">
        <f>'[3]START TAB'!$B$2</f>
        <v>Osseo, MI</v>
      </c>
      <c r="G23" s="30">
        <v>155</v>
      </c>
      <c r="H23" s="30">
        <v>164</v>
      </c>
      <c r="I23" s="30">
        <v>175</v>
      </c>
      <c r="J23" s="30">
        <v>0</v>
      </c>
      <c r="K23" s="30">
        <v>0</v>
      </c>
      <c r="L23" s="30">
        <v>0</v>
      </c>
      <c r="M23" s="13">
        <f t="shared" si="5"/>
        <v>6</v>
      </c>
      <c r="N23" s="13">
        <f t="shared" si="6"/>
        <v>494</v>
      </c>
      <c r="O23" s="14">
        <f t="shared" si="7"/>
        <v>82.333333333333329</v>
      </c>
      <c r="P23" s="29">
        <v>4</v>
      </c>
      <c r="Q23" s="15">
        <f t="shared" si="8"/>
        <v>86.333333333333329</v>
      </c>
    </row>
  </sheetData>
  <protectedRanges>
    <protectedRange algorithmName="SHA-512" hashValue="FG7sbUW81RLTrqZOgRQY3WT58Fmv2wpczdNtHSivDYpua2f0csBbi4PHtU2Z8RiB+M2w+jl67Do94rJCq0Ck5Q==" saltValue="84WXeaapoYvzxj0ZBNU3eQ==" spinCount="100000" sqref="Q2:Q3 N6:O6 Q6 Q19:Q23 Q9:Q16 N19:O23 N9:O16 N2:O3" name="Range1"/>
  </protectedRanges>
  <conditionalFormatting sqref="B2">
    <cfRule type="duplicateValues" dxfId="106" priority="5"/>
  </conditionalFormatting>
  <conditionalFormatting sqref="G9:G16">
    <cfRule type="top10" dxfId="105" priority="6" rank="1"/>
  </conditionalFormatting>
  <conditionalFormatting sqref="H9:H16">
    <cfRule type="top10" dxfId="104" priority="7" rank="1"/>
  </conditionalFormatting>
  <conditionalFormatting sqref="I9:I16">
    <cfRule type="top10" dxfId="103" priority="8" rank="1"/>
  </conditionalFormatting>
  <conditionalFormatting sqref="J9:J16">
    <cfRule type="top10" dxfId="102" priority="9" rank="1"/>
  </conditionalFormatting>
  <conditionalFormatting sqref="K9:K16">
    <cfRule type="top10" dxfId="101" priority="10" rank="1"/>
  </conditionalFormatting>
  <conditionalFormatting sqref="L9:L16">
    <cfRule type="top10" dxfId="100" priority="11" rank="1"/>
  </conditionalFormatting>
  <conditionalFormatting sqref="G19:G23">
    <cfRule type="top10" dxfId="99" priority="12" rank="1"/>
  </conditionalFormatting>
  <conditionalFormatting sqref="H19:H23">
    <cfRule type="top10" dxfId="98" priority="13" rank="1"/>
  </conditionalFormatting>
  <conditionalFormatting sqref="I19:I23">
    <cfRule type="top10" dxfId="97" priority="14" rank="1"/>
  </conditionalFormatting>
  <conditionalFormatting sqref="J19:J23">
    <cfRule type="top10" dxfId="96" priority="15" rank="1"/>
  </conditionalFormatting>
  <conditionalFormatting sqref="K19:K23">
    <cfRule type="top10" dxfId="95" priority="16" rank="1"/>
  </conditionalFormatting>
  <conditionalFormatting sqref="L19:L23">
    <cfRule type="top10" dxfId="94" priority="17" rank="1"/>
  </conditionalFormatting>
  <conditionalFormatting sqref="G6">
    <cfRule type="top10" dxfId="93" priority="18" rank="1"/>
  </conditionalFormatting>
  <conditionalFormatting sqref="H6">
    <cfRule type="top10" dxfId="92" priority="19" rank="1"/>
  </conditionalFormatting>
  <conditionalFormatting sqref="I6">
    <cfRule type="top10" dxfId="91" priority="20" rank="1"/>
  </conditionalFormatting>
  <conditionalFormatting sqref="J6">
    <cfRule type="top10" dxfId="90" priority="21" rank="1"/>
  </conditionalFormatting>
  <conditionalFormatting sqref="K6">
    <cfRule type="top10" dxfId="89" priority="22" rank="1"/>
  </conditionalFormatting>
  <conditionalFormatting sqref="L6">
    <cfRule type="top10" dxfId="88" priority="23" rank="1"/>
  </conditionalFormatting>
  <conditionalFormatting sqref="G2:G3">
    <cfRule type="top10" dxfId="87" priority="24" rank="1"/>
  </conditionalFormatting>
  <conditionalFormatting sqref="H2:H3">
    <cfRule type="top10" dxfId="86" priority="25" rank="1"/>
  </conditionalFormatting>
  <conditionalFormatting sqref="I2:I3">
    <cfRule type="top10" dxfId="85" priority="26" rank="1"/>
  </conditionalFormatting>
  <conditionalFormatting sqref="J2:J3">
    <cfRule type="top10" dxfId="84" priority="27" rank="1"/>
  </conditionalFormatting>
  <conditionalFormatting sqref="K2:K4">
    <cfRule type="top10" dxfId="83" priority="28" rank="1"/>
  </conditionalFormatting>
  <conditionalFormatting sqref="L2:L3">
    <cfRule type="top10" dxfId="82" priority="29" rank="1"/>
  </conditionalFormatting>
  <conditionalFormatting sqref="B3">
    <cfRule type="duplicateValues" dxfId="81" priority="4"/>
  </conditionalFormatting>
  <conditionalFormatting sqref="B6">
    <cfRule type="duplicateValues" dxfId="80" priority="3"/>
  </conditionalFormatting>
  <conditionalFormatting sqref="B9:B16">
    <cfRule type="duplicateValues" dxfId="79" priority="2"/>
  </conditionalFormatting>
  <conditionalFormatting sqref="B19:B23">
    <cfRule type="duplicateValues" dxfId="78" priority="1"/>
  </conditionalFormatting>
  <pageMargins left="0.7" right="0.7" top="0.75" bottom="0.75" header="0.3" footer="0.3"/>
  <legacyDrawing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18346A17-79A4-486A-AFFC-34F557A21C11}">
          <x14:formula1>
            <xm:f>'C:\Users\abra2\AppData\Local\Packages\Microsoft.MicrosoftEdge_8wekyb3d8bbwe\TempState\Downloads\[ABRA.7.6.19.hillsdale.rifle.club (3).xlsx]DATA SHEET'!#REF!</xm:f>
          </x14:formula1>
          <xm:sqref>D5:D6 D8:D16 D18</xm:sqref>
        </x14:dataValidation>
        <x14:dataValidation type="list" allowBlank="1" showInputMessage="1" showErrorMessage="1" xr:uid="{B3E0F055-FD09-4A1E-855E-242924F6C710}">
          <x14:formula1>
            <xm:f>'C:\Users\abra2\AppData\Local\Packages\Microsoft.MicrosoftEdge_8wekyb3d8bbwe\TempState\Downloads\[ABRA.7.6.19.hillsdale.rifle.club (3).xlsx]DATA SHEET'!#REF!</xm:f>
          </x14:formula1>
          <xm:sqref>D1:D3 D19:D23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1A6B77-8109-459F-A867-849849E33295}">
  <dimension ref="A1:P21"/>
  <sheetViews>
    <sheetView workbookViewId="0">
      <selection activeCell="E29" sqref="E29"/>
    </sheetView>
  </sheetViews>
  <sheetFormatPr defaultRowHeight="15" x14ac:dyDescent="0.25"/>
  <cols>
    <col min="2" max="2" width="22" customWidth="1"/>
    <col min="3" max="3" width="25.140625" customWidth="1"/>
    <col min="5" max="5" width="17.28515625" customWidth="1"/>
  </cols>
  <sheetData>
    <row r="1" spans="1:16" ht="30" x14ac:dyDescent="0.3">
      <c r="A1" s="31" t="s">
        <v>0</v>
      </c>
      <c r="B1" s="32" t="s">
        <v>1</v>
      </c>
      <c r="C1" s="33" t="s">
        <v>2</v>
      </c>
      <c r="D1" s="31" t="s">
        <v>3</v>
      </c>
      <c r="E1" s="34" t="s">
        <v>4</v>
      </c>
      <c r="F1" s="35" t="s">
        <v>5</v>
      </c>
      <c r="G1" s="35" t="s">
        <v>6</v>
      </c>
      <c r="H1" s="35" t="s">
        <v>7</v>
      </c>
      <c r="I1" s="35" t="s">
        <v>8</v>
      </c>
      <c r="J1" s="35" t="s">
        <v>30</v>
      </c>
      <c r="K1" s="35" t="s">
        <v>31</v>
      </c>
      <c r="L1" s="36" t="s">
        <v>9</v>
      </c>
      <c r="M1" s="34" t="s">
        <v>10</v>
      </c>
      <c r="N1" s="37" t="s">
        <v>11</v>
      </c>
      <c r="O1" s="33" t="s">
        <v>12</v>
      </c>
      <c r="P1" s="38" t="s">
        <v>13</v>
      </c>
    </row>
    <row r="2" spans="1:16" ht="15.75" x14ac:dyDescent="0.3">
      <c r="A2" s="39">
        <v>1</v>
      </c>
      <c r="B2" s="32" t="s">
        <v>14</v>
      </c>
      <c r="C2" s="25" t="s">
        <v>17</v>
      </c>
      <c r="D2" s="40">
        <f>'[4]START TAB'!$D$2</f>
        <v>43684</v>
      </c>
      <c r="E2" s="41" t="str">
        <f>'[4]START TAB'!$B$2</f>
        <v>Osseo, MI</v>
      </c>
      <c r="F2" s="42">
        <v>187</v>
      </c>
      <c r="G2" s="26">
        <v>189</v>
      </c>
      <c r="H2" s="26">
        <v>186</v>
      </c>
      <c r="I2" s="42">
        <v>192</v>
      </c>
      <c r="J2" s="26"/>
      <c r="K2" s="26"/>
      <c r="L2" s="18">
        <f>COUNT(F2:K2)</f>
        <v>4</v>
      </c>
      <c r="M2" s="18">
        <f>SUM(F2:K2)</f>
        <v>754</v>
      </c>
      <c r="N2" s="19">
        <f>SUM(M2/L2)</f>
        <v>188.5</v>
      </c>
      <c r="O2" s="25">
        <v>9</v>
      </c>
      <c r="P2" s="20">
        <f>SUM(N2+O2)</f>
        <v>197.5</v>
      </c>
    </row>
    <row r="3" spans="1:16" ht="15.75" x14ac:dyDescent="0.3">
      <c r="A3" s="39">
        <v>2</v>
      </c>
      <c r="B3" s="32" t="s">
        <v>14</v>
      </c>
      <c r="C3" s="25" t="s">
        <v>18</v>
      </c>
      <c r="D3" s="40">
        <f>'[4]START TAB'!$D$2</f>
        <v>43684</v>
      </c>
      <c r="E3" s="41" t="str">
        <f>'[4]START TAB'!$B$2</f>
        <v>Osseo, MI</v>
      </c>
      <c r="F3" s="26">
        <v>187</v>
      </c>
      <c r="G3" s="42">
        <v>189</v>
      </c>
      <c r="H3" s="42">
        <v>187</v>
      </c>
      <c r="I3" s="26">
        <v>189</v>
      </c>
      <c r="J3" s="26"/>
      <c r="K3" s="26"/>
      <c r="L3" s="18">
        <f>COUNT(F3:K3)</f>
        <v>4</v>
      </c>
      <c r="M3" s="18">
        <f>SUM(F3:K3)</f>
        <v>752</v>
      </c>
      <c r="N3" s="19">
        <f>SUM(M3/L3)</f>
        <v>188</v>
      </c>
      <c r="O3" s="25">
        <v>8</v>
      </c>
      <c r="P3" s="20">
        <f>SUM(N3+O3)</f>
        <v>196</v>
      </c>
    </row>
    <row r="4" spans="1:16" x14ac:dyDescent="0.25">
      <c r="A4" s="16"/>
      <c r="B4" s="21"/>
      <c r="C4" s="25"/>
      <c r="D4" s="16"/>
      <c r="E4" s="22"/>
      <c r="F4" s="26"/>
      <c r="G4" s="26"/>
      <c r="H4" s="26"/>
      <c r="I4" s="26"/>
      <c r="J4" s="26"/>
      <c r="K4" s="26"/>
      <c r="L4" s="18"/>
      <c r="M4" s="22"/>
      <c r="N4" s="19"/>
      <c r="O4" s="25"/>
      <c r="P4" s="20"/>
    </row>
    <row r="5" spans="1:16" ht="30" x14ac:dyDescent="0.3">
      <c r="A5" s="31" t="s">
        <v>0</v>
      </c>
      <c r="B5" s="32" t="s">
        <v>1</v>
      </c>
      <c r="C5" s="33" t="s">
        <v>2</v>
      </c>
      <c r="D5" s="31" t="s">
        <v>3</v>
      </c>
      <c r="E5" s="34" t="s">
        <v>4</v>
      </c>
      <c r="F5" s="35" t="s">
        <v>5</v>
      </c>
      <c r="G5" s="35" t="s">
        <v>6</v>
      </c>
      <c r="H5" s="35" t="s">
        <v>7</v>
      </c>
      <c r="I5" s="35" t="s">
        <v>8</v>
      </c>
      <c r="J5" s="35" t="s">
        <v>30</v>
      </c>
      <c r="K5" s="35" t="s">
        <v>31</v>
      </c>
      <c r="L5" s="36" t="s">
        <v>9</v>
      </c>
      <c r="M5" s="34" t="s">
        <v>10</v>
      </c>
      <c r="N5" s="37" t="s">
        <v>11</v>
      </c>
      <c r="O5" s="33" t="s">
        <v>12</v>
      </c>
      <c r="P5" s="38" t="s">
        <v>13</v>
      </c>
    </row>
    <row r="6" spans="1:16" ht="15.75" x14ac:dyDescent="0.3">
      <c r="A6" s="39">
        <v>1</v>
      </c>
      <c r="B6" s="32" t="s">
        <v>19</v>
      </c>
      <c r="C6" s="25" t="s">
        <v>20</v>
      </c>
      <c r="D6" s="40">
        <f>'[4]START TAB'!$D$2</f>
        <v>43684</v>
      </c>
      <c r="E6" s="41" t="str">
        <f>'[4]START TAB'!$B$2</f>
        <v>Osseo, MI</v>
      </c>
      <c r="F6" s="26">
        <v>180</v>
      </c>
      <c r="G6" s="42">
        <v>180</v>
      </c>
      <c r="H6" s="42">
        <v>188</v>
      </c>
      <c r="I6" s="42">
        <v>186</v>
      </c>
      <c r="J6" s="26"/>
      <c r="K6" s="26"/>
      <c r="L6" s="18">
        <f t="shared" ref="L6:L8" si="0">COUNT(F6:K6)</f>
        <v>4</v>
      </c>
      <c r="M6" s="18">
        <f t="shared" ref="M6:M8" si="1">SUM(F6:K6)</f>
        <v>734</v>
      </c>
      <c r="N6" s="19">
        <f t="shared" ref="N6:N8" si="2">SUM(M6/L6)</f>
        <v>183.5</v>
      </c>
      <c r="O6" s="25">
        <v>11</v>
      </c>
      <c r="P6" s="20">
        <f t="shared" ref="P6:P8" si="3">SUM(N6+O6)</f>
        <v>194.5</v>
      </c>
    </row>
    <row r="7" spans="1:16" ht="15.75" x14ac:dyDescent="0.3">
      <c r="A7" s="39">
        <v>2</v>
      </c>
      <c r="B7" s="32" t="s">
        <v>19</v>
      </c>
      <c r="C7" s="25" t="s">
        <v>21</v>
      </c>
      <c r="D7" s="40">
        <f>'[4]START TAB'!$D$2</f>
        <v>43684</v>
      </c>
      <c r="E7" s="41" t="str">
        <f>'[4]START TAB'!$B$2</f>
        <v>Osseo, MI</v>
      </c>
      <c r="F7" s="26">
        <v>172</v>
      </c>
      <c r="G7" s="26">
        <v>172</v>
      </c>
      <c r="H7" s="26">
        <v>175</v>
      </c>
      <c r="I7" s="26">
        <v>178</v>
      </c>
      <c r="J7" s="26"/>
      <c r="K7" s="26"/>
      <c r="L7" s="18">
        <f t="shared" si="0"/>
        <v>4</v>
      </c>
      <c r="M7" s="18">
        <f t="shared" si="1"/>
        <v>697</v>
      </c>
      <c r="N7" s="19">
        <f t="shared" si="2"/>
        <v>174.25</v>
      </c>
      <c r="O7" s="25">
        <v>4</v>
      </c>
      <c r="P7" s="20">
        <f t="shared" si="3"/>
        <v>178.25</v>
      </c>
    </row>
    <row r="8" spans="1:16" ht="15.75" x14ac:dyDescent="0.3">
      <c r="A8" s="39">
        <v>3</v>
      </c>
      <c r="B8" s="32" t="s">
        <v>19</v>
      </c>
      <c r="C8" s="25" t="s">
        <v>41</v>
      </c>
      <c r="D8" s="40">
        <f>'[4]START TAB'!$D$2</f>
        <v>43684</v>
      </c>
      <c r="E8" s="41" t="str">
        <f>'[4]START TAB'!$B$2</f>
        <v>Osseo, MI</v>
      </c>
      <c r="F8" s="42">
        <v>180</v>
      </c>
      <c r="G8" s="26">
        <v>176</v>
      </c>
      <c r="H8" s="26">
        <v>0</v>
      </c>
      <c r="I8" s="26">
        <v>0</v>
      </c>
      <c r="J8" s="26"/>
      <c r="K8" s="26"/>
      <c r="L8" s="18">
        <f t="shared" si="0"/>
        <v>4</v>
      </c>
      <c r="M8" s="18">
        <f t="shared" si="1"/>
        <v>356</v>
      </c>
      <c r="N8" s="19">
        <f t="shared" si="2"/>
        <v>89</v>
      </c>
      <c r="O8" s="25">
        <v>5</v>
      </c>
      <c r="P8" s="20">
        <f t="shared" si="3"/>
        <v>94</v>
      </c>
    </row>
    <row r="9" spans="1:16" x14ac:dyDescent="0.25">
      <c r="A9" s="16"/>
      <c r="B9" s="21"/>
      <c r="C9" s="25"/>
      <c r="D9" s="16"/>
      <c r="E9" s="22"/>
      <c r="F9" s="26"/>
      <c r="G9" s="26"/>
      <c r="H9" s="26"/>
      <c r="I9" s="26"/>
      <c r="J9" s="26"/>
      <c r="K9" s="26"/>
      <c r="L9" s="18"/>
      <c r="M9" s="22"/>
      <c r="N9" s="19"/>
      <c r="O9" s="25"/>
      <c r="P9" s="20"/>
    </row>
    <row r="10" spans="1:16" ht="30" x14ac:dyDescent="0.3">
      <c r="A10" s="31" t="s">
        <v>0</v>
      </c>
      <c r="B10" s="32" t="s">
        <v>1</v>
      </c>
      <c r="C10" s="33" t="s">
        <v>2</v>
      </c>
      <c r="D10" s="31" t="s">
        <v>3</v>
      </c>
      <c r="E10" s="34" t="s">
        <v>4</v>
      </c>
      <c r="F10" s="35" t="s">
        <v>5</v>
      </c>
      <c r="G10" s="35" t="s">
        <v>6</v>
      </c>
      <c r="H10" s="35" t="s">
        <v>7</v>
      </c>
      <c r="I10" s="35" t="s">
        <v>8</v>
      </c>
      <c r="J10" s="35" t="s">
        <v>30</v>
      </c>
      <c r="K10" s="35" t="s">
        <v>31</v>
      </c>
      <c r="L10" s="36" t="s">
        <v>9</v>
      </c>
      <c r="M10" s="34" t="s">
        <v>10</v>
      </c>
      <c r="N10" s="37" t="s">
        <v>11</v>
      </c>
      <c r="O10" s="33" t="s">
        <v>12</v>
      </c>
      <c r="P10" s="38" t="s">
        <v>13</v>
      </c>
    </row>
    <row r="11" spans="1:16" ht="15.75" x14ac:dyDescent="0.3">
      <c r="A11" s="39">
        <v>1</v>
      </c>
      <c r="B11" s="32" t="s">
        <v>32</v>
      </c>
      <c r="C11" s="25" t="s">
        <v>15</v>
      </c>
      <c r="D11" s="40">
        <f>'[4]START TAB'!$D$2</f>
        <v>43684</v>
      </c>
      <c r="E11" s="41" t="str">
        <f>'[4]START TAB'!$B$2</f>
        <v>Osseo, MI</v>
      </c>
      <c r="F11" s="26">
        <v>179</v>
      </c>
      <c r="G11" s="26">
        <v>191</v>
      </c>
      <c r="H11" s="26">
        <v>188</v>
      </c>
      <c r="I11" s="26">
        <v>193</v>
      </c>
      <c r="J11" s="26"/>
      <c r="K11" s="26"/>
      <c r="L11" s="18">
        <f t="shared" ref="L11" si="4">COUNT(F11:K11)</f>
        <v>4</v>
      </c>
      <c r="M11" s="18">
        <f t="shared" ref="M11" si="5">SUM(F11:K11)</f>
        <v>751</v>
      </c>
      <c r="N11" s="19">
        <f t="shared" ref="N11" si="6">SUM(M11/L11)</f>
        <v>187.75</v>
      </c>
      <c r="O11" s="25">
        <v>5</v>
      </c>
      <c r="P11" s="20">
        <f t="shared" ref="P11" si="7">SUM(N11+O11)</f>
        <v>192.75</v>
      </c>
    </row>
    <row r="12" spans="1:16" x14ac:dyDescent="0.25">
      <c r="A12" s="16"/>
      <c r="B12" s="21"/>
      <c r="C12" s="25"/>
      <c r="D12" s="16"/>
      <c r="E12" s="22"/>
      <c r="F12" s="26"/>
      <c r="G12" s="26"/>
      <c r="H12" s="26"/>
      <c r="I12" s="26"/>
      <c r="J12" s="26"/>
      <c r="K12" s="26"/>
      <c r="L12" s="18"/>
      <c r="M12" s="22"/>
      <c r="N12" s="19"/>
      <c r="O12" s="25"/>
      <c r="P12" s="20"/>
    </row>
    <row r="13" spans="1:16" ht="30" x14ac:dyDescent="0.3">
      <c r="A13" s="31" t="s">
        <v>0</v>
      </c>
      <c r="B13" s="32" t="s">
        <v>1</v>
      </c>
      <c r="C13" s="33" t="s">
        <v>2</v>
      </c>
      <c r="D13" s="31" t="s">
        <v>3</v>
      </c>
      <c r="E13" s="34" t="s">
        <v>4</v>
      </c>
      <c r="F13" s="35" t="s">
        <v>5</v>
      </c>
      <c r="G13" s="35" t="s">
        <v>6</v>
      </c>
      <c r="H13" s="35" t="s">
        <v>7</v>
      </c>
      <c r="I13" s="35" t="s">
        <v>8</v>
      </c>
      <c r="J13" s="35" t="s">
        <v>30</v>
      </c>
      <c r="K13" s="35" t="s">
        <v>31</v>
      </c>
      <c r="L13" s="36" t="s">
        <v>9</v>
      </c>
      <c r="M13" s="34" t="s">
        <v>10</v>
      </c>
      <c r="N13" s="37" t="s">
        <v>11</v>
      </c>
      <c r="O13" s="33" t="s">
        <v>12</v>
      </c>
      <c r="P13" s="38" t="s">
        <v>13</v>
      </c>
    </row>
    <row r="14" spans="1:16" ht="15.75" x14ac:dyDescent="0.3">
      <c r="A14" s="39">
        <v>1</v>
      </c>
      <c r="B14" s="32" t="s">
        <v>25</v>
      </c>
      <c r="C14" s="25" t="s">
        <v>26</v>
      </c>
      <c r="D14" s="40">
        <f>'[4]START TAB'!$D$2</f>
        <v>43684</v>
      </c>
      <c r="E14" s="41" t="str">
        <f>'[4]START TAB'!$B$2</f>
        <v>Osseo, MI</v>
      </c>
      <c r="F14" s="26">
        <v>179</v>
      </c>
      <c r="G14" s="42">
        <v>186</v>
      </c>
      <c r="H14" s="26">
        <v>188</v>
      </c>
      <c r="I14" s="42">
        <v>184</v>
      </c>
      <c r="J14" s="26"/>
      <c r="K14" s="26"/>
      <c r="L14" s="18">
        <f t="shared" ref="L14:L21" si="8">COUNT(F14:K14)</f>
        <v>4</v>
      </c>
      <c r="M14" s="18">
        <f t="shared" ref="M14:M21" si="9">SUM(F14:K14)</f>
        <v>737</v>
      </c>
      <c r="N14" s="19">
        <f t="shared" ref="N14:N21" si="10">SUM(M14/L14)</f>
        <v>184.25</v>
      </c>
      <c r="O14" s="25">
        <v>9</v>
      </c>
      <c r="P14" s="20">
        <f t="shared" ref="P14:P21" si="11">SUM(N14+O14)</f>
        <v>193.25</v>
      </c>
    </row>
    <row r="15" spans="1:16" ht="15.75" x14ac:dyDescent="0.3">
      <c r="A15" s="39">
        <v>2</v>
      </c>
      <c r="B15" s="32" t="s">
        <v>25</v>
      </c>
      <c r="C15" s="25" t="s">
        <v>29</v>
      </c>
      <c r="D15" s="40">
        <f>'[4]START TAB'!$D$2</f>
        <v>43684</v>
      </c>
      <c r="E15" s="41" t="str">
        <f>'[4]START TAB'!$B$2</f>
        <v>Osseo, MI</v>
      </c>
      <c r="F15" s="26">
        <v>179</v>
      </c>
      <c r="G15" s="26">
        <v>172</v>
      </c>
      <c r="H15" s="42">
        <v>188.00001</v>
      </c>
      <c r="I15" s="26">
        <v>181</v>
      </c>
      <c r="J15" s="26"/>
      <c r="K15" s="26"/>
      <c r="L15" s="18">
        <f t="shared" si="8"/>
        <v>4</v>
      </c>
      <c r="M15" s="18">
        <f t="shared" si="9"/>
        <v>720.00000999999997</v>
      </c>
      <c r="N15" s="19">
        <f t="shared" si="10"/>
        <v>180.00000249999999</v>
      </c>
      <c r="O15" s="25">
        <v>6</v>
      </c>
      <c r="P15" s="20">
        <f t="shared" si="11"/>
        <v>186.00000249999999</v>
      </c>
    </row>
    <row r="16" spans="1:16" ht="15.75" x14ac:dyDescent="0.3">
      <c r="A16" s="39">
        <v>3</v>
      </c>
      <c r="B16" s="32" t="s">
        <v>25</v>
      </c>
      <c r="C16" s="25" t="s">
        <v>28</v>
      </c>
      <c r="D16" s="40">
        <f>'[4]START TAB'!$D$2</f>
        <v>43684</v>
      </c>
      <c r="E16" s="41" t="str">
        <f>'[4]START TAB'!$B$2</f>
        <v>Osseo, MI</v>
      </c>
      <c r="F16" s="42">
        <v>179.001</v>
      </c>
      <c r="G16" s="26">
        <v>177</v>
      </c>
      <c r="H16" s="26">
        <v>180</v>
      </c>
      <c r="I16" s="26">
        <v>182</v>
      </c>
      <c r="J16" s="26"/>
      <c r="K16" s="26"/>
      <c r="L16" s="18">
        <f t="shared" si="8"/>
        <v>4</v>
      </c>
      <c r="M16" s="18">
        <f t="shared" si="9"/>
        <v>718.00099999999998</v>
      </c>
      <c r="N16" s="19">
        <f t="shared" si="10"/>
        <v>179.50024999999999</v>
      </c>
      <c r="O16" s="25">
        <v>5</v>
      </c>
      <c r="P16" s="20">
        <f t="shared" si="11"/>
        <v>184.50024999999999</v>
      </c>
    </row>
    <row r="17" spans="1:16" ht="15.75" x14ac:dyDescent="0.3">
      <c r="A17" s="39">
        <v>4</v>
      </c>
      <c r="B17" s="32" t="s">
        <v>25</v>
      </c>
      <c r="C17" s="25" t="s">
        <v>27</v>
      </c>
      <c r="D17" s="40">
        <f>'[4]START TAB'!$D$2</f>
        <v>43684</v>
      </c>
      <c r="E17" s="41" t="str">
        <f>'[4]START TAB'!$B$2</f>
        <v>Osseo, MI</v>
      </c>
      <c r="F17" s="26">
        <v>176</v>
      </c>
      <c r="G17" s="26">
        <v>172</v>
      </c>
      <c r="H17" s="26">
        <v>179</v>
      </c>
      <c r="I17" s="26">
        <v>180</v>
      </c>
      <c r="J17" s="26"/>
      <c r="K17" s="26"/>
      <c r="L17" s="18">
        <f t="shared" si="8"/>
        <v>4</v>
      </c>
      <c r="M17" s="18">
        <f t="shared" si="9"/>
        <v>707</v>
      </c>
      <c r="N17" s="19">
        <f t="shared" si="10"/>
        <v>176.75</v>
      </c>
      <c r="O17" s="25">
        <v>2</v>
      </c>
      <c r="P17" s="20">
        <f t="shared" si="11"/>
        <v>178.75</v>
      </c>
    </row>
    <row r="18" spans="1:16" ht="15.75" x14ac:dyDescent="0.3">
      <c r="A18" s="39">
        <v>5</v>
      </c>
      <c r="B18" s="32" t="s">
        <v>25</v>
      </c>
      <c r="C18" s="25" t="s">
        <v>43</v>
      </c>
      <c r="D18" s="40">
        <f>'[4]START TAB'!$D$2</f>
        <v>43684</v>
      </c>
      <c r="E18" s="41" t="str">
        <f>'[4]START TAB'!$B$2</f>
        <v>Osseo, MI</v>
      </c>
      <c r="F18" s="26">
        <v>168</v>
      </c>
      <c r="G18" s="26">
        <v>174</v>
      </c>
      <c r="H18" s="26">
        <v>171</v>
      </c>
      <c r="I18" s="26">
        <v>176</v>
      </c>
      <c r="J18" s="26"/>
      <c r="K18" s="26"/>
      <c r="L18" s="18">
        <f t="shared" si="8"/>
        <v>4</v>
      </c>
      <c r="M18" s="18">
        <f t="shared" si="9"/>
        <v>689</v>
      </c>
      <c r="N18" s="19">
        <f t="shared" si="10"/>
        <v>172.25</v>
      </c>
      <c r="O18" s="25">
        <v>2</v>
      </c>
      <c r="P18" s="20">
        <f t="shared" si="11"/>
        <v>174.25</v>
      </c>
    </row>
    <row r="19" spans="1:16" ht="15.75" x14ac:dyDescent="0.3">
      <c r="A19" s="39">
        <v>6</v>
      </c>
      <c r="B19" s="32" t="s">
        <v>25</v>
      </c>
      <c r="C19" s="25" t="s">
        <v>33</v>
      </c>
      <c r="D19" s="40">
        <f>'[4]START TAB'!$D$2</f>
        <v>43684</v>
      </c>
      <c r="E19" s="41" t="str">
        <f>'[4]START TAB'!$B$2</f>
        <v>Osseo, MI</v>
      </c>
      <c r="F19" s="26">
        <v>169</v>
      </c>
      <c r="G19" s="26">
        <v>168</v>
      </c>
      <c r="H19" s="26">
        <v>164</v>
      </c>
      <c r="I19" s="26">
        <v>166</v>
      </c>
      <c r="J19" s="26"/>
      <c r="K19" s="26"/>
      <c r="L19" s="18">
        <f t="shared" si="8"/>
        <v>4</v>
      </c>
      <c r="M19" s="18">
        <f t="shared" si="9"/>
        <v>667</v>
      </c>
      <c r="N19" s="19">
        <f t="shared" si="10"/>
        <v>166.75</v>
      </c>
      <c r="O19" s="25">
        <v>2</v>
      </c>
      <c r="P19" s="20">
        <f t="shared" si="11"/>
        <v>168.75</v>
      </c>
    </row>
    <row r="20" spans="1:16" ht="15.75" x14ac:dyDescent="0.3">
      <c r="A20" s="39">
        <v>7</v>
      </c>
      <c r="B20" s="32" t="s">
        <v>25</v>
      </c>
      <c r="C20" s="25" t="s">
        <v>24</v>
      </c>
      <c r="D20" s="40">
        <f>'[4]START TAB'!$D$2</f>
        <v>43684</v>
      </c>
      <c r="E20" s="41" t="str">
        <f>'[4]START TAB'!$B$2</f>
        <v>Osseo, MI</v>
      </c>
      <c r="F20" s="26">
        <v>167</v>
      </c>
      <c r="G20" s="26">
        <v>149</v>
      </c>
      <c r="H20" s="26">
        <v>174</v>
      </c>
      <c r="I20" s="26">
        <v>144</v>
      </c>
      <c r="J20" s="26"/>
      <c r="K20" s="26"/>
      <c r="L20" s="18">
        <f t="shared" si="8"/>
        <v>4</v>
      </c>
      <c r="M20" s="18">
        <f t="shared" si="9"/>
        <v>634</v>
      </c>
      <c r="N20" s="19">
        <f t="shared" si="10"/>
        <v>158.5</v>
      </c>
      <c r="O20" s="25">
        <v>2</v>
      </c>
      <c r="P20" s="20">
        <f t="shared" si="11"/>
        <v>160.5</v>
      </c>
    </row>
    <row r="21" spans="1:16" ht="15.75" x14ac:dyDescent="0.3">
      <c r="A21" s="39">
        <v>8</v>
      </c>
      <c r="B21" s="32" t="s">
        <v>25</v>
      </c>
      <c r="C21" s="25" t="s">
        <v>41</v>
      </c>
      <c r="D21" s="40">
        <f>'[4]START TAB'!$D$2</f>
        <v>43684</v>
      </c>
      <c r="E21" s="41" t="str">
        <f>'[4]START TAB'!$B$2</f>
        <v>Osseo, MI</v>
      </c>
      <c r="F21" s="26">
        <v>166</v>
      </c>
      <c r="G21" s="26">
        <v>161</v>
      </c>
      <c r="H21" s="26">
        <v>0</v>
      </c>
      <c r="I21" s="26">
        <v>0</v>
      </c>
      <c r="J21" s="26"/>
      <c r="K21" s="26"/>
      <c r="L21" s="18">
        <f t="shared" si="8"/>
        <v>4</v>
      </c>
      <c r="M21" s="18">
        <f t="shared" si="9"/>
        <v>327</v>
      </c>
      <c r="N21" s="19">
        <f t="shared" si="10"/>
        <v>81.75</v>
      </c>
      <c r="O21" s="25">
        <v>2</v>
      </c>
      <c r="P21" s="20">
        <f t="shared" si="11"/>
        <v>83.75</v>
      </c>
    </row>
  </sheetData>
  <protectedRanges>
    <protectedRange algorithmName="SHA-512" hashValue="FG7sbUW81RLTrqZOgRQY3WT58Fmv2wpczdNtHSivDYpua2f0csBbi4PHtU2Z8RiB+M2w+jl67Do94rJCq0Ck5Q==" saltValue="84WXeaapoYvzxj0ZBNU3eQ==" spinCount="100000" sqref="P2:P3 M14:N21 P6:P8 M2:N3 P11 M6:N8 P14:P21 M11:N11" name="Range1_1"/>
  </protectedRanges>
  <conditionalFormatting sqref="I19:I21">
    <cfRule type="top10" dxfId="77" priority="1" rank="1"/>
  </conditionalFormatting>
  <conditionalFormatting sqref="F19:F21">
    <cfRule type="top10" dxfId="76" priority="4" rank="1"/>
  </conditionalFormatting>
  <conditionalFormatting sqref="G19:G21">
    <cfRule type="top10" dxfId="75" priority="3" rank="1"/>
  </conditionalFormatting>
  <conditionalFormatting sqref="H19:H21">
    <cfRule type="top10" dxfId="74" priority="2" rank="1"/>
  </conditionalFormatting>
  <conditionalFormatting sqref="F14:F18">
    <cfRule type="top10" dxfId="73" priority="6" rank="1"/>
  </conditionalFormatting>
  <conditionalFormatting sqref="G14:G18">
    <cfRule type="top10" dxfId="72" priority="7" rank="1"/>
  </conditionalFormatting>
  <conditionalFormatting sqref="H14:H18">
    <cfRule type="top10" dxfId="71" priority="8" rank="1"/>
  </conditionalFormatting>
  <conditionalFormatting sqref="I14:I18">
    <cfRule type="top10" dxfId="70" priority="9" rank="1"/>
  </conditionalFormatting>
  <conditionalFormatting sqref="J14:J21">
    <cfRule type="top10" dxfId="69" priority="10" rank="1"/>
  </conditionalFormatting>
  <conditionalFormatting sqref="K14:K21">
    <cfRule type="top10" dxfId="68" priority="11" rank="1"/>
  </conditionalFormatting>
  <conditionalFormatting sqref="F2:F3">
    <cfRule type="top10" dxfId="67" priority="12" rank="1"/>
  </conditionalFormatting>
  <conditionalFormatting sqref="G2:G3">
    <cfRule type="top10" dxfId="66" priority="13" rank="1"/>
  </conditionalFormatting>
  <conditionalFormatting sqref="H2:H3">
    <cfRule type="top10" dxfId="65" priority="14" rank="1"/>
  </conditionalFormatting>
  <conditionalFormatting sqref="I2:I3">
    <cfRule type="top10" dxfId="64" priority="15" rank="1"/>
  </conditionalFormatting>
  <conditionalFormatting sqref="K2:K3">
    <cfRule type="top10" dxfId="63" priority="16" rank="1"/>
  </conditionalFormatting>
  <conditionalFormatting sqref="F6:F8">
    <cfRule type="top10" dxfId="62" priority="17" rank="1"/>
  </conditionalFormatting>
  <conditionalFormatting sqref="G6:G8">
    <cfRule type="top10" dxfId="61" priority="18" rank="1"/>
  </conditionalFormatting>
  <conditionalFormatting sqref="H6:H8">
    <cfRule type="top10" dxfId="60" priority="19" rank="1"/>
  </conditionalFormatting>
  <conditionalFormatting sqref="I6:I8">
    <cfRule type="top10" dxfId="59" priority="20" rank="1"/>
  </conditionalFormatting>
  <conditionalFormatting sqref="J6:J8">
    <cfRule type="top10" dxfId="58" priority="21" rank="1"/>
  </conditionalFormatting>
  <conditionalFormatting sqref="K6:K8">
    <cfRule type="top10" dxfId="57" priority="22" rank="1"/>
  </conditionalFormatting>
  <conditionalFormatting sqref="F11">
    <cfRule type="top10" dxfId="56" priority="23" rank="1"/>
  </conditionalFormatting>
  <conditionalFormatting sqref="G11">
    <cfRule type="top10" dxfId="55" priority="24" rank="1"/>
  </conditionalFormatting>
  <conditionalFormatting sqref="H11">
    <cfRule type="top10" dxfId="54" priority="25" rank="1"/>
  </conditionalFormatting>
  <conditionalFormatting sqref="I11">
    <cfRule type="top10" dxfId="53" priority="26" rank="1"/>
  </conditionalFormatting>
  <conditionalFormatting sqref="J11">
    <cfRule type="top10" dxfId="52" priority="27" rank="1"/>
  </conditionalFormatting>
  <conditionalFormatting sqref="K11">
    <cfRule type="top10" dxfId="51" priority="28" rank="1"/>
  </conditionalFormatting>
  <conditionalFormatting sqref="J2:J4">
    <cfRule type="top10" dxfId="50" priority="29" rank="1"/>
  </conditionalFormatting>
  <pageMargins left="0.7" right="0.7" top="0.75" bottom="0.75" header="0.3" footer="0.3"/>
  <legacyDrawing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35152B24-9E3B-427C-BD99-E97EDFFD2FB4}">
          <x14:formula1>
            <xm:f>'C:\Users\abra2\Desktop\ABRA Files and More\AUTO BENCH REST ASSOCIATION FILE\ABRA 2019\Michiga\[ABRA.8.7.19.hillsdale.rifle.club (1).xlsx]DATA SHEET'!#REF!</xm:f>
          </x14:formula1>
          <xm:sqref>C5:C8 C10:C11 C13</xm:sqref>
        </x14:dataValidation>
        <x14:dataValidation type="list" allowBlank="1" showInputMessage="1" showErrorMessage="1" xr:uid="{1FAD2FFD-711A-42DA-A3E9-9E714803F3F5}">
          <x14:formula1>
            <xm:f>'C:\Users\abra2\Desktop\ABRA Files and More\AUTO BENCH REST ASSOCIATION FILE\ABRA 2019\Michiga\[ABRA.8.7.19.hillsdale.rifle.club (1).xlsx]DATA SHEET'!#REF!</xm:f>
          </x14:formula1>
          <xm:sqref>C1:C3 C14:C21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6B6EEA-BDA3-4882-A13B-2696B229DD75}">
  <dimension ref="A1:P22"/>
  <sheetViews>
    <sheetView workbookViewId="0">
      <selection activeCell="L29" sqref="L29"/>
    </sheetView>
  </sheetViews>
  <sheetFormatPr defaultRowHeight="15" x14ac:dyDescent="0.25"/>
  <cols>
    <col min="2" max="2" width="21.140625" customWidth="1"/>
    <col min="3" max="3" width="24.85546875" customWidth="1"/>
  </cols>
  <sheetData>
    <row r="1" spans="1:16" ht="30" x14ac:dyDescent="0.3">
      <c r="A1" s="1" t="s">
        <v>0</v>
      </c>
      <c r="B1" s="2" t="s">
        <v>1</v>
      </c>
      <c r="C1" s="27" t="s">
        <v>2</v>
      </c>
      <c r="D1" s="1" t="s">
        <v>3</v>
      </c>
      <c r="E1" s="3" t="s">
        <v>4</v>
      </c>
      <c r="F1" s="28" t="s">
        <v>5</v>
      </c>
      <c r="G1" s="28" t="s">
        <v>6</v>
      </c>
      <c r="H1" s="28" t="s">
        <v>7</v>
      </c>
      <c r="I1" s="28" t="s">
        <v>8</v>
      </c>
      <c r="J1" s="28" t="s">
        <v>30</v>
      </c>
      <c r="K1" s="28" t="s">
        <v>31</v>
      </c>
      <c r="L1" s="5" t="s">
        <v>9</v>
      </c>
      <c r="M1" s="3" t="s">
        <v>10</v>
      </c>
      <c r="N1" s="6" t="s">
        <v>11</v>
      </c>
      <c r="O1" s="27" t="s">
        <v>12</v>
      </c>
      <c r="P1" s="7" t="s">
        <v>13</v>
      </c>
    </row>
    <row r="2" spans="1:16" ht="15.75" x14ac:dyDescent="0.3">
      <c r="A2" s="8">
        <f>COUNTIF($N$2:$N$3,"&gt;="&amp;N2)</f>
        <v>1</v>
      </c>
      <c r="B2" s="2" t="s">
        <v>44</v>
      </c>
      <c r="C2" s="29" t="s">
        <v>18</v>
      </c>
      <c r="D2" s="10">
        <f>'[5]START TAB'!$D$2</f>
        <v>43712</v>
      </c>
      <c r="E2" s="11" t="str">
        <f>'[5]START TAB'!$B$2</f>
        <v>Osseo, MI</v>
      </c>
      <c r="F2" s="30">
        <v>188</v>
      </c>
      <c r="G2" s="30">
        <v>196</v>
      </c>
      <c r="H2" s="30">
        <v>196</v>
      </c>
      <c r="I2" s="30">
        <v>196</v>
      </c>
      <c r="J2" s="30"/>
      <c r="K2" s="30"/>
      <c r="L2" s="13">
        <f>COUNT(F2:K2)</f>
        <v>4</v>
      </c>
      <c r="M2" s="13">
        <f>SUM(F2:K2)</f>
        <v>776</v>
      </c>
      <c r="N2" s="14">
        <f>SUM(M2/L2)</f>
        <v>194</v>
      </c>
      <c r="O2" s="29"/>
      <c r="P2" s="15">
        <f>SUM(N2+O2)</f>
        <v>194</v>
      </c>
    </row>
    <row r="3" spans="1:16" ht="15.75" x14ac:dyDescent="0.3">
      <c r="A3" s="8">
        <f>COUNTIF($N$2:$N$3,"&gt;="&amp;N3)</f>
        <v>2</v>
      </c>
      <c r="B3" s="2" t="s">
        <v>44</v>
      </c>
      <c r="C3" s="29" t="s">
        <v>17</v>
      </c>
      <c r="D3" s="10">
        <f>'[5]START TAB'!$D$2</f>
        <v>43712</v>
      </c>
      <c r="E3" s="11" t="str">
        <f>'[5]START TAB'!$B$2</f>
        <v>Osseo, MI</v>
      </c>
      <c r="F3" s="30">
        <v>186</v>
      </c>
      <c r="G3" s="30">
        <v>186</v>
      </c>
      <c r="H3" s="30">
        <v>189</v>
      </c>
      <c r="I3" s="30">
        <v>191</v>
      </c>
      <c r="J3" s="30"/>
      <c r="K3" s="30"/>
      <c r="L3" s="13">
        <f>COUNT(F3:K3)</f>
        <v>4</v>
      </c>
      <c r="M3" s="13">
        <f>SUM(F3:K3)</f>
        <v>752</v>
      </c>
      <c r="N3" s="14">
        <f>SUM(M3/L3)</f>
        <v>188</v>
      </c>
      <c r="O3" s="29"/>
      <c r="P3" s="15">
        <f>SUM(N3+O3)</f>
        <v>188</v>
      </c>
    </row>
    <row r="4" spans="1:16" x14ac:dyDescent="0.25">
      <c r="A4" s="16"/>
      <c r="B4" s="21"/>
      <c r="C4" s="25"/>
      <c r="D4" s="16"/>
      <c r="E4" s="22"/>
      <c r="F4" s="26"/>
      <c r="G4" s="26"/>
      <c r="H4" s="26"/>
      <c r="I4" s="26"/>
      <c r="J4" s="26"/>
      <c r="K4" s="26"/>
      <c r="L4" s="18"/>
      <c r="M4" s="22"/>
      <c r="N4" s="19"/>
      <c r="O4" s="25"/>
      <c r="P4" s="20"/>
    </row>
    <row r="5" spans="1:16" ht="30" x14ac:dyDescent="0.3">
      <c r="A5" s="1" t="s">
        <v>0</v>
      </c>
      <c r="B5" s="2" t="s">
        <v>1</v>
      </c>
      <c r="C5" s="27" t="s">
        <v>2</v>
      </c>
      <c r="D5" s="1" t="s">
        <v>3</v>
      </c>
      <c r="E5" s="3" t="s">
        <v>4</v>
      </c>
      <c r="F5" s="28" t="s">
        <v>5</v>
      </c>
      <c r="G5" s="28" t="s">
        <v>6</v>
      </c>
      <c r="H5" s="28" t="s">
        <v>7</v>
      </c>
      <c r="I5" s="28" t="s">
        <v>8</v>
      </c>
      <c r="J5" s="28" t="s">
        <v>30</v>
      </c>
      <c r="K5" s="28" t="s">
        <v>31</v>
      </c>
      <c r="L5" s="5" t="s">
        <v>9</v>
      </c>
      <c r="M5" s="3" t="s">
        <v>10</v>
      </c>
      <c r="N5" s="6" t="s">
        <v>11</v>
      </c>
      <c r="O5" s="27" t="s">
        <v>12</v>
      </c>
      <c r="P5" s="7" t="s">
        <v>13</v>
      </c>
    </row>
    <row r="6" spans="1:16" ht="15.75" x14ac:dyDescent="0.3">
      <c r="A6" s="8">
        <f>COUNTIF($N$6:$N$10,"&gt;="&amp;N6)</f>
        <v>1</v>
      </c>
      <c r="B6" s="2" t="s">
        <v>45</v>
      </c>
      <c r="C6" s="29" t="s">
        <v>20</v>
      </c>
      <c r="D6" s="10">
        <f>'[5]START TAB'!$D$2</f>
        <v>43712</v>
      </c>
      <c r="E6" s="11" t="str">
        <f>'[5]START TAB'!$B$2</f>
        <v>Osseo, MI</v>
      </c>
      <c r="F6" s="30">
        <v>188</v>
      </c>
      <c r="G6" s="30">
        <v>184</v>
      </c>
      <c r="H6" s="30">
        <v>184</v>
      </c>
      <c r="I6" s="30">
        <v>182</v>
      </c>
      <c r="J6" s="30"/>
      <c r="K6" s="30"/>
      <c r="L6" s="13">
        <f t="shared" ref="L6:L10" si="0">COUNT(F6:K6)</f>
        <v>4</v>
      </c>
      <c r="M6" s="13">
        <f t="shared" ref="M6:M10" si="1">SUM(F6:K6)</f>
        <v>738</v>
      </c>
      <c r="N6" s="14">
        <f t="shared" ref="N6:N10" si="2">SUM(M6/L6)</f>
        <v>184.5</v>
      </c>
      <c r="O6" s="29">
        <v>13</v>
      </c>
      <c r="P6" s="15">
        <f t="shared" ref="P6:P10" si="3">SUM(N6+O6)</f>
        <v>197.5</v>
      </c>
    </row>
    <row r="7" spans="1:16" ht="15.75" x14ac:dyDescent="0.3">
      <c r="A7" s="8">
        <f>COUNTIF($N$6:$N$10,"&gt;="&amp;N7)</f>
        <v>2</v>
      </c>
      <c r="B7" s="2" t="s">
        <v>45</v>
      </c>
      <c r="C7" s="29" t="s">
        <v>24</v>
      </c>
      <c r="D7" s="10">
        <f>'[5]START TAB'!$D$2</f>
        <v>43712</v>
      </c>
      <c r="E7" s="11" t="str">
        <f>'[5]START TAB'!$B$2</f>
        <v>Osseo, MI</v>
      </c>
      <c r="F7" s="30">
        <v>174</v>
      </c>
      <c r="G7" s="30">
        <v>170</v>
      </c>
      <c r="H7" s="30">
        <v>168</v>
      </c>
      <c r="I7" s="30">
        <v>168</v>
      </c>
      <c r="J7" s="30"/>
      <c r="K7" s="30"/>
      <c r="L7" s="13">
        <f t="shared" si="0"/>
        <v>4</v>
      </c>
      <c r="M7" s="13">
        <f t="shared" si="1"/>
        <v>680</v>
      </c>
      <c r="N7" s="14">
        <f t="shared" si="2"/>
        <v>170</v>
      </c>
      <c r="O7" s="29">
        <v>4</v>
      </c>
      <c r="P7" s="15">
        <f t="shared" si="3"/>
        <v>174</v>
      </c>
    </row>
    <row r="8" spans="1:16" ht="15.75" x14ac:dyDescent="0.3">
      <c r="A8" s="8">
        <f>COUNTIF($N$6:$N$10,"&gt;="&amp;N8)</f>
        <v>3</v>
      </c>
      <c r="B8" s="2" t="s">
        <v>45</v>
      </c>
      <c r="C8" s="29" t="s">
        <v>22</v>
      </c>
      <c r="D8" s="10">
        <f>'[5]START TAB'!$D$2</f>
        <v>43712</v>
      </c>
      <c r="E8" s="11" t="str">
        <f>'[5]START TAB'!$B$2</f>
        <v>Osseo, MI</v>
      </c>
      <c r="F8" s="30">
        <v>163</v>
      </c>
      <c r="G8" s="30">
        <v>165</v>
      </c>
      <c r="H8" s="30">
        <v>163</v>
      </c>
      <c r="I8" s="30">
        <v>170</v>
      </c>
      <c r="J8" s="30"/>
      <c r="K8" s="30"/>
      <c r="L8" s="13">
        <f t="shared" si="0"/>
        <v>4</v>
      </c>
      <c r="M8" s="13">
        <f t="shared" si="1"/>
        <v>661</v>
      </c>
      <c r="N8" s="14">
        <f t="shared" si="2"/>
        <v>165.25</v>
      </c>
      <c r="O8" s="29">
        <v>3</v>
      </c>
      <c r="P8" s="15">
        <f t="shared" si="3"/>
        <v>168.25</v>
      </c>
    </row>
    <row r="9" spans="1:16" ht="15.75" x14ac:dyDescent="0.3">
      <c r="A9" s="8">
        <f>COUNTIF($N$6:$N$10,"&gt;="&amp;N9)</f>
        <v>4</v>
      </c>
      <c r="B9" s="2" t="s">
        <v>45</v>
      </c>
      <c r="C9" s="29" t="s">
        <v>23</v>
      </c>
      <c r="D9" s="10">
        <f>'[5]START TAB'!$D$2</f>
        <v>43712</v>
      </c>
      <c r="E9" s="11" t="str">
        <f>'[5]START TAB'!$B$2</f>
        <v>Osseo, MI</v>
      </c>
      <c r="F9" s="30">
        <v>141</v>
      </c>
      <c r="G9" s="30">
        <v>154</v>
      </c>
      <c r="H9" s="30">
        <v>163</v>
      </c>
      <c r="I9" s="30">
        <v>153</v>
      </c>
      <c r="J9" s="30"/>
      <c r="K9" s="30"/>
      <c r="L9" s="13">
        <f t="shared" si="0"/>
        <v>4</v>
      </c>
      <c r="M9" s="13">
        <f t="shared" si="1"/>
        <v>611</v>
      </c>
      <c r="N9" s="14">
        <f t="shared" si="2"/>
        <v>152.75</v>
      </c>
      <c r="O9" s="29">
        <v>2</v>
      </c>
      <c r="P9" s="15">
        <f t="shared" si="3"/>
        <v>154.75</v>
      </c>
    </row>
    <row r="10" spans="1:16" ht="15.75" x14ac:dyDescent="0.3">
      <c r="A10" s="8">
        <f>COUNTIF($N$6:$N$10,"&gt;="&amp;N10)</f>
        <v>5</v>
      </c>
      <c r="B10" s="2" t="s">
        <v>45</v>
      </c>
      <c r="C10" s="29" t="s">
        <v>43</v>
      </c>
      <c r="D10" s="10">
        <f>'[5]START TAB'!$D$2</f>
        <v>43712</v>
      </c>
      <c r="E10" s="11" t="str">
        <f>'[5]START TAB'!$B$2</f>
        <v>Osseo, MI</v>
      </c>
      <c r="F10" s="30">
        <v>48</v>
      </c>
      <c r="G10" s="30">
        <v>71</v>
      </c>
      <c r="H10" s="30">
        <v>42</v>
      </c>
      <c r="I10" s="30">
        <v>25</v>
      </c>
      <c r="J10" s="30"/>
      <c r="K10" s="30"/>
      <c r="L10" s="13">
        <f t="shared" si="0"/>
        <v>4</v>
      </c>
      <c r="M10" s="13">
        <f t="shared" si="1"/>
        <v>186</v>
      </c>
      <c r="N10" s="14">
        <f t="shared" si="2"/>
        <v>46.5</v>
      </c>
      <c r="O10" s="29">
        <v>2</v>
      </c>
      <c r="P10" s="15">
        <f t="shared" si="3"/>
        <v>48.5</v>
      </c>
    </row>
    <row r="11" spans="1:16" x14ac:dyDescent="0.25">
      <c r="A11" s="16"/>
      <c r="B11" s="21"/>
      <c r="C11" s="25"/>
      <c r="D11" s="16"/>
      <c r="E11" s="22"/>
      <c r="F11" s="26"/>
      <c r="G11" s="26"/>
      <c r="H11" s="26"/>
      <c r="I11" s="26"/>
      <c r="J11" s="26"/>
      <c r="K11" s="26"/>
      <c r="L11" s="18"/>
      <c r="M11" s="22"/>
      <c r="N11" s="19"/>
      <c r="O11" s="25"/>
      <c r="P11" s="20"/>
    </row>
    <row r="12" spans="1:16" ht="30" x14ac:dyDescent="0.3">
      <c r="A12" s="1" t="s">
        <v>0</v>
      </c>
      <c r="B12" s="2" t="s">
        <v>1</v>
      </c>
      <c r="C12" s="27" t="s">
        <v>2</v>
      </c>
      <c r="D12" s="1" t="s">
        <v>3</v>
      </c>
      <c r="E12" s="3" t="s">
        <v>4</v>
      </c>
      <c r="F12" s="28" t="s">
        <v>5</v>
      </c>
      <c r="G12" s="28" t="s">
        <v>6</v>
      </c>
      <c r="H12" s="28" t="s">
        <v>7</v>
      </c>
      <c r="I12" s="28" t="s">
        <v>8</v>
      </c>
      <c r="J12" s="28" t="s">
        <v>30</v>
      </c>
      <c r="K12" s="28" t="s">
        <v>31</v>
      </c>
      <c r="L12" s="5" t="s">
        <v>9</v>
      </c>
      <c r="M12" s="3" t="s">
        <v>10</v>
      </c>
      <c r="N12" s="6" t="s">
        <v>11</v>
      </c>
      <c r="O12" s="27" t="s">
        <v>12</v>
      </c>
      <c r="P12" s="7" t="s">
        <v>13</v>
      </c>
    </row>
    <row r="13" spans="1:16" ht="15.75" x14ac:dyDescent="0.3">
      <c r="A13" s="8">
        <f>COUNTIF($N$13:$N$15,"&gt;="&amp;N13)</f>
        <v>1</v>
      </c>
      <c r="B13" s="2" t="s">
        <v>46</v>
      </c>
      <c r="C13" s="29" t="s">
        <v>35</v>
      </c>
      <c r="D13" s="10">
        <f>'[5]START TAB'!$D$2</f>
        <v>43712</v>
      </c>
      <c r="E13" s="11" t="str">
        <f>'[5]START TAB'!$B$2</f>
        <v>Osseo, MI</v>
      </c>
      <c r="F13" s="30">
        <v>191</v>
      </c>
      <c r="G13" s="30">
        <v>193</v>
      </c>
      <c r="H13" s="30">
        <v>195</v>
      </c>
      <c r="I13" s="30">
        <v>177</v>
      </c>
      <c r="J13" s="30"/>
      <c r="K13" s="30"/>
      <c r="L13" s="13">
        <f t="shared" ref="L13:L15" si="4">COUNT(F13:K13)</f>
        <v>4</v>
      </c>
      <c r="M13" s="13">
        <f t="shared" ref="M13:M15" si="5">SUM(F13:K13)</f>
        <v>756</v>
      </c>
      <c r="N13" s="14">
        <f t="shared" ref="N13:N15" si="6">SUM(M13/L13)</f>
        <v>189</v>
      </c>
      <c r="O13" s="29">
        <v>13</v>
      </c>
      <c r="P13" s="15">
        <f t="shared" ref="P13:P15" si="7">SUM(N13+O13)</f>
        <v>202</v>
      </c>
    </row>
    <row r="14" spans="1:16" ht="15.75" x14ac:dyDescent="0.3">
      <c r="A14" s="8">
        <f>COUNTIF($N$13:$N$15,"&gt;="&amp;N14)</f>
        <v>2</v>
      </c>
      <c r="B14" s="2" t="s">
        <v>46</v>
      </c>
      <c r="C14" s="29" t="s">
        <v>47</v>
      </c>
      <c r="D14" s="10">
        <f>'[5]START TAB'!$D$2</f>
        <v>43712</v>
      </c>
      <c r="E14" s="11" t="str">
        <f>'[5]START TAB'!$B$2</f>
        <v>Osseo, MI</v>
      </c>
      <c r="F14" s="30">
        <v>186</v>
      </c>
      <c r="G14" s="30">
        <v>175</v>
      </c>
      <c r="H14" s="30">
        <v>188</v>
      </c>
      <c r="I14" s="30">
        <v>171</v>
      </c>
      <c r="J14" s="30"/>
      <c r="K14" s="30"/>
      <c r="L14" s="13">
        <f t="shared" si="4"/>
        <v>4</v>
      </c>
      <c r="M14" s="13">
        <f t="shared" si="5"/>
        <v>720</v>
      </c>
      <c r="N14" s="14">
        <f t="shared" si="6"/>
        <v>180</v>
      </c>
      <c r="O14" s="29">
        <v>4</v>
      </c>
      <c r="P14" s="15">
        <f t="shared" si="7"/>
        <v>184</v>
      </c>
    </row>
    <row r="15" spans="1:16" ht="15.75" x14ac:dyDescent="0.3">
      <c r="A15" s="8">
        <f>COUNTIF($N$13:$N$15,"&gt;="&amp;N15)</f>
        <v>3</v>
      </c>
      <c r="B15" s="2" t="s">
        <v>46</v>
      </c>
      <c r="C15" s="29" t="s">
        <v>15</v>
      </c>
      <c r="D15" s="10">
        <f>'[5]START TAB'!$D$2</f>
        <v>43712</v>
      </c>
      <c r="E15" s="11" t="str">
        <f>'[5]START TAB'!$B$2</f>
        <v>Osseo, MI</v>
      </c>
      <c r="F15" s="30">
        <v>162</v>
      </c>
      <c r="G15" s="30">
        <v>185</v>
      </c>
      <c r="H15" s="30">
        <v>169</v>
      </c>
      <c r="I15" s="30">
        <v>175</v>
      </c>
      <c r="J15" s="30"/>
      <c r="K15" s="30"/>
      <c r="L15" s="13">
        <f t="shared" si="4"/>
        <v>4</v>
      </c>
      <c r="M15" s="13">
        <f t="shared" si="5"/>
        <v>691</v>
      </c>
      <c r="N15" s="14">
        <f t="shared" si="6"/>
        <v>172.75</v>
      </c>
      <c r="O15" s="29">
        <v>3</v>
      </c>
      <c r="P15" s="15">
        <f t="shared" si="7"/>
        <v>175.75</v>
      </c>
    </row>
    <row r="16" spans="1:16" x14ac:dyDescent="0.25">
      <c r="A16" s="16"/>
      <c r="B16" s="21"/>
      <c r="C16" s="25"/>
      <c r="D16" s="16"/>
      <c r="E16" s="22"/>
      <c r="F16" s="26"/>
      <c r="G16" s="26"/>
      <c r="H16" s="26"/>
      <c r="I16" s="26"/>
      <c r="J16" s="26"/>
      <c r="K16" s="26"/>
      <c r="L16" s="18"/>
      <c r="M16" s="22"/>
      <c r="N16" s="19"/>
      <c r="O16" s="25"/>
      <c r="P16" s="20"/>
    </row>
    <row r="17" spans="1:16" x14ac:dyDescent="0.25">
      <c r="A17" s="16"/>
      <c r="B17" s="21"/>
      <c r="C17" s="25"/>
      <c r="D17" s="16"/>
      <c r="E17" s="22"/>
      <c r="F17" s="26"/>
      <c r="G17" s="26"/>
      <c r="H17" s="26"/>
      <c r="I17" s="26"/>
      <c r="J17" s="26"/>
      <c r="K17" s="26"/>
      <c r="L17" s="18"/>
      <c r="M17" s="22"/>
      <c r="N17" s="19"/>
      <c r="O17" s="25"/>
      <c r="P17" s="20"/>
    </row>
    <row r="18" spans="1:16" ht="30" x14ac:dyDescent="0.3">
      <c r="A18" s="1" t="s">
        <v>0</v>
      </c>
      <c r="B18" s="2" t="s">
        <v>1</v>
      </c>
      <c r="C18" s="27" t="s">
        <v>2</v>
      </c>
      <c r="D18" s="1" t="s">
        <v>3</v>
      </c>
      <c r="E18" s="3" t="s">
        <v>4</v>
      </c>
      <c r="F18" s="28" t="s">
        <v>5</v>
      </c>
      <c r="G18" s="28" t="s">
        <v>6</v>
      </c>
      <c r="H18" s="28" t="s">
        <v>7</v>
      </c>
      <c r="I18" s="28" t="s">
        <v>8</v>
      </c>
      <c r="J18" s="28" t="s">
        <v>30</v>
      </c>
      <c r="K18" s="28" t="s">
        <v>31</v>
      </c>
      <c r="L18" s="5" t="s">
        <v>9</v>
      </c>
      <c r="M18" s="3" t="s">
        <v>10</v>
      </c>
      <c r="N18" s="6" t="s">
        <v>11</v>
      </c>
      <c r="O18" s="27" t="s">
        <v>12</v>
      </c>
      <c r="P18" s="7" t="s">
        <v>13</v>
      </c>
    </row>
    <row r="19" spans="1:16" ht="15.75" x14ac:dyDescent="0.3">
      <c r="A19" s="8">
        <f>COUNTIF($N$19:$N$22,"&gt;="&amp;N19)</f>
        <v>1</v>
      </c>
      <c r="B19" s="2" t="s">
        <v>48</v>
      </c>
      <c r="C19" s="29" t="s">
        <v>26</v>
      </c>
      <c r="D19" s="10">
        <f>'[5]START TAB'!$D$2</f>
        <v>43712</v>
      </c>
      <c r="E19" s="11" t="str">
        <f>'[5]START TAB'!$B$2</f>
        <v>Osseo, MI</v>
      </c>
      <c r="F19" s="30">
        <v>180</v>
      </c>
      <c r="G19" s="30">
        <v>186</v>
      </c>
      <c r="H19" s="30">
        <v>184</v>
      </c>
      <c r="I19" s="30">
        <v>186</v>
      </c>
      <c r="J19" s="30"/>
      <c r="K19" s="30"/>
      <c r="L19" s="13">
        <f t="shared" ref="L19:L22" si="8">COUNT(F19:K19)</f>
        <v>4</v>
      </c>
      <c r="M19" s="13">
        <f t="shared" ref="M19:M22" si="9">SUM(F19:K19)</f>
        <v>736</v>
      </c>
      <c r="N19" s="14">
        <f t="shared" ref="N19:N22" si="10">SUM(M19/L19)</f>
        <v>184</v>
      </c>
      <c r="O19" s="29">
        <v>11</v>
      </c>
      <c r="P19" s="15">
        <f t="shared" ref="P19:P22" si="11">SUM(N19+O19)</f>
        <v>195</v>
      </c>
    </row>
    <row r="20" spans="1:16" ht="15.75" x14ac:dyDescent="0.3">
      <c r="A20" s="8">
        <f>COUNTIF($N$19:$N$22,"&gt;="&amp;N20)</f>
        <v>2</v>
      </c>
      <c r="B20" s="2" t="s">
        <v>48</v>
      </c>
      <c r="C20" s="29" t="s">
        <v>29</v>
      </c>
      <c r="D20" s="10">
        <f>'[5]START TAB'!$D$2</f>
        <v>43712</v>
      </c>
      <c r="E20" s="11" t="str">
        <f>'[5]START TAB'!$B$2</f>
        <v>Osseo, MI</v>
      </c>
      <c r="F20" s="30">
        <v>179</v>
      </c>
      <c r="G20" s="30">
        <v>174</v>
      </c>
      <c r="H20" s="30">
        <v>188</v>
      </c>
      <c r="I20" s="30">
        <v>180</v>
      </c>
      <c r="J20" s="30"/>
      <c r="K20" s="30"/>
      <c r="L20" s="13">
        <f t="shared" si="8"/>
        <v>4</v>
      </c>
      <c r="M20" s="13">
        <f t="shared" si="9"/>
        <v>721</v>
      </c>
      <c r="N20" s="14">
        <f t="shared" si="10"/>
        <v>180.25</v>
      </c>
      <c r="O20" s="29">
        <v>6</v>
      </c>
      <c r="P20" s="15">
        <f t="shared" si="11"/>
        <v>186.25</v>
      </c>
    </row>
    <row r="21" spans="1:16" ht="15.75" x14ac:dyDescent="0.3">
      <c r="A21" s="8">
        <f>COUNTIF($N$19:$N$22,"&gt;="&amp;N21)</f>
        <v>3</v>
      </c>
      <c r="B21" s="2" t="s">
        <v>48</v>
      </c>
      <c r="C21" s="29" t="s">
        <v>27</v>
      </c>
      <c r="D21" s="10">
        <f>'[5]START TAB'!$D$2</f>
        <v>43712</v>
      </c>
      <c r="E21" s="11" t="str">
        <f>'[5]START TAB'!$B$2</f>
        <v>Osseo, MI</v>
      </c>
      <c r="F21" s="30">
        <v>173</v>
      </c>
      <c r="G21" s="30">
        <v>174</v>
      </c>
      <c r="H21" s="30">
        <v>172</v>
      </c>
      <c r="I21" s="30">
        <v>180</v>
      </c>
      <c r="J21" s="30"/>
      <c r="K21" s="30"/>
      <c r="L21" s="13">
        <f t="shared" si="8"/>
        <v>4</v>
      </c>
      <c r="M21" s="13">
        <f t="shared" si="9"/>
        <v>699</v>
      </c>
      <c r="N21" s="14">
        <f t="shared" si="10"/>
        <v>174.75</v>
      </c>
      <c r="O21" s="29">
        <v>3</v>
      </c>
      <c r="P21" s="15">
        <f t="shared" si="11"/>
        <v>177.75</v>
      </c>
    </row>
    <row r="22" spans="1:16" ht="15.75" x14ac:dyDescent="0.3">
      <c r="A22" s="8">
        <f>COUNTIF($N$19:$N$22,"&gt;="&amp;N22)</f>
        <v>4</v>
      </c>
      <c r="B22" s="2" t="s">
        <v>48</v>
      </c>
      <c r="C22" s="29" t="s">
        <v>28</v>
      </c>
      <c r="D22" s="10">
        <f>'[5]START TAB'!$D$2</f>
        <v>43712</v>
      </c>
      <c r="E22" s="11" t="str">
        <f>'[5]START TAB'!$B$2</f>
        <v>Osseo, MI</v>
      </c>
      <c r="F22" s="30">
        <v>175</v>
      </c>
      <c r="G22" s="30">
        <v>165</v>
      </c>
      <c r="H22" s="30">
        <v>174</v>
      </c>
      <c r="I22" s="30">
        <v>180</v>
      </c>
      <c r="J22" s="30"/>
      <c r="K22" s="30"/>
      <c r="L22" s="13">
        <f t="shared" si="8"/>
        <v>4</v>
      </c>
      <c r="M22" s="13">
        <f t="shared" si="9"/>
        <v>694</v>
      </c>
      <c r="N22" s="14">
        <f t="shared" si="10"/>
        <v>173.5</v>
      </c>
      <c r="O22" s="29">
        <v>2</v>
      </c>
      <c r="P22" s="15">
        <f t="shared" si="11"/>
        <v>175.5</v>
      </c>
    </row>
  </sheetData>
  <protectedRanges>
    <protectedRange algorithmName="SHA-512" hashValue="FG7sbUW81RLTrqZOgRQY3WT58Fmv2wpczdNtHSivDYpua2f0csBbi4PHtU2Z8RiB+M2w+jl67Do94rJCq0Ck5Q==" saltValue="84WXeaapoYvzxj0ZBNU3eQ==" spinCount="100000" sqref="P2:P3 M19:N22 P6:P10 M2:N3 P13:P15 M6:N10 M13:N15 P19:P22" name="Range1"/>
  </protectedRanges>
  <conditionalFormatting sqref="F2:F3">
    <cfRule type="top10" dxfId="49" priority="1" rank="1"/>
  </conditionalFormatting>
  <conditionalFormatting sqref="G2:G3">
    <cfRule type="top10" dxfId="48" priority="2" rank="1"/>
  </conditionalFormatting>
  <conditionalFormatting sqref="H2:H3">
    <cfRule type="top10" dxfId="47" priority="3" rank="1"/>
  </conditionalFormatting>
  <conditionalFormatting sqref="I2:I3">
    <cfRule type="top10" dxfId="46" priority="4" rank="1"/>
  </conditionalFormatting>
  <conditionalFormatting sqref="K2:K3">
    <cfRule type="top10" dxfId="45" priority="5" rank="1"/>
  </conditionalFormatting>
  <conditionalFormatting sqref="J2:J4">
    <cfRule type="top10" dxfId="44" priority="6" rank="1"/>
  </conditionalFormatting>
  <conditionalFormatting sqref="F6:F10">
    <cfRule type="top10" dxfId="43" priority="7" rank="1"/>
  </conditionalFormatting>
  <conditionalFormatting sqref="G6:G10">
    <cfRule type="top10" dxfId="42" priority="8" rank="1"/>
  </conditionalFormatting>
  <conditionalFormatting sqref="H6:H10">
    <cfRule type="top10" dxfId="41" priority="9" rank="1"/>
  </conditionalFormatting>
  <conditionalFormatting sqref="I6:I10">
    <cfRule type="top10" dxfId="40" priority="10" rank="1"/>
  </conditionalFormatting>
  <conditionalFormatting sqref="J6:J10">
    <cfRule type="top10" dxfId="39" priority="11" rank="1"/>
  </conditionalFormatting>
  <conditionalFormatting sqref="K6:K10">
    <cfRule type="top10" dxfId="38" priority="12" rank="1"/>
  </conditionalFormatting>
  <conditionalFormatting sqref="F13:F15">
    <cfRule type="top10" dxfId="37" priority="13" rank="1"/>
  </conditionalFormatting>
  <conditionalFormatting sqref="G13:G15">
    <cfRule type="top10" dxfId="36" priority="14" rank="1"/>
  </conditionalFormatting>
  <conditionalFormatting sqref="H13:H15">
    <cfRule type="top10" dxfId="35" priority="15" rank="1"/>
  </conditionalFormatting>
  <conditionalFormatting sqref="I13:I15">
    <cfRule type="top10" dxfId="34" priority="16" rank="1"/>
  </conditionalFormatting>
  <conditionalFormatting sqref="J13:J15">
    <cfRule type="top10" dxfId="33" priority="17" rank="1"/>
  </conditionalFormatting>
  <conditionalFormatting sqref="K13:K15">
    <cfRule type="top10" dxfId="32" priority="18" rank="1"/>
  </conditionalFormatting>
  <conditionalFormatting sqref="F19:F22">
    <cfRule type="top10" dxfId="31" priority="19" rank="1"/>
  </conditionalFormatting>
  <conditionalFormatting sqref="G19:G22">
    <cfRule type="top10" dxfId="30" priority="20" rank="1"/>
  </conditionalFormatting>
  <conditionalFormatting sqref="H19:H22">
    <cfRule type="top10" dxfId="29" priority="21" rank="1"/>
  </conditionalFormatting>
  <conditionalFormatting sqref="I19:I22">
    <cfRule type="top10" dxfId="28" priority="22" rank="1"/>
  </conditionalFormatting>
  <conditionalFormatting sqref="J19:J22">
    <cfRule type="top10" dxfId="27" priority="23" rank="1"/>
  </conditionalFormatting>
  <conditionalFormatting sqref="K19:K22">
    <cfRule type="top10" dxfId="26" priority="24" rank="1"/>
  </conditionalFormatting>
  <pageMargins left="0.7" right="0.7" top="0.75" bottom="0.75" header="0.3" footer="0.3"/>
  <legacyDrawing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4AD61B2D-1A85-4C1A-9A78-2205E570C919}">
          <x14:formula1>
            <xm:f>'C:\Users\abra2\AppData\Local\Packages\Microsoft.MicrosoftEdge_8wekyb3d8bbwe\TempState\Downloads\[ABRA.9.4.19.hillsdale.rifle.club (1).xlsx]DATA SHEET'!#REF!</xm:f>
          </x14:formula1>
          <xm:sqref>C5:C10 C12:C15 C18</xm:sqref>
        </x14:dataValidation>
        <x14:dataValidation type="list" allowBlank="1" showInputMessage="1" showErrorMessage="1" xr:uid="{5DF416AA-E8C9-4EBB-8C05-C53D994BECA4}">
          <x14:formula1>
            <xm:f>'C:\Users\abra2\AppData\Local\Packages\Microsoft.MicrosoftEdge_8wekyb3d8bbwe\TempState\Downloads\[ABRA.9.4.19.hillsdale.rifle.club (1).xlsx]DATA SHEET'!#REF!</xm:f>
          </x14:formula1>
          <xm:sqref>C1:C3 C19:C22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7C3DB8-5290-4091-88AC-E167B26A9053}">
  <dimension ref="A1:R19"/>
  <sheetViews>
    <sheetView tabSelected="1" workbookViewId="0">
      <selection activeCell="E7" sqref="E7"/>
    </sheetView>
  </sheetViews>
  <sheetFormatPr defaultRowHeight="15" x14ac:dyDescent="0.25"/>
  <cols>
    <col min="3" max="3" width="17.140625" customWidth="1"/>
    <col min="4" max="4" width="12.5703125" customWidth="1"/>
    <col min="5" max="5" width="22.42578125" customWidth="1"/>
    <col min="6" max="6" width="20.7109375" customWidth="1"/>
    <col min="7" max="7" width="20.42578125" customWidth="1"/>
  </cols>
  <sheetData>
    <row r="1" spans="1:18" ht="30" x14ac:dyDescent="0.3">
      <c r="A1" s="33" t="s">
        <v>49</v>
      </c>
      <c r="B1" s="31" t="s">
        <v>0</v>
      </c>
      <c r="C1" s="32" t="s">
        <v>34</v>
      </c>
      <c r="D1" s="32" t="s">
        <v>1</v>
      </c>
      <c r="E1" s="33" t="s">
        <v>2</v>
      </c>
      <c r="F1" s="31" t="s">
        <v>3</v>
      </c>
      <c r="G1" s="34" t="s">
        <v>4</v>
      </c>
      <c r="H1" s="35" t="s">
        <v>5</v>
      </c>
      <c r="I1" s="35" t="s">
        <v>6</v>
      </c>
      <c r="J1" s="35" t="s">
        <v>7</v>
      </c>
      <c r="K1" s="35" t="s">
        <v>8</v>
      </c>
      <c r="L1" s="35" t="s">
        <v>30</v>
      </c>
      <c r="M1" s="35" t="s">
        <v>31</v>
      </c>
      <c r="N1" s="36" t="s">
        <v>9</v>
      </c>
      <c r="O1" s="34" t="s">
        <v>10</v>
      </c>
      <c r="P1" s="37" t="s">
        <v>11</v>
      </c>
      <c r="Q1" s="33" t="s">
        <v>12</v>
      </c>
      <c r="R1" s="38" t="s">
        <v>13</v>
      </c>
    </row>
    <row r="2" spans="1:18" ht="15.75" x14ac:dyDescent="0.3">
      <c r="A2" s="25">
        <v>28</v>
      </c>
      <c r="B2" s="39">
        <f>COUNTIF($P$2:$P$2,"&gt;="&amp;P2)</f>
        <v>1</v>
      </c>
      <c r="C2" s="32" t="str">
        <f>'[6]START TAB'!A2</f>
        <v>Club Tournament</v>
      </c>
      <c r="D2" s="32" t="s">
        <v>50</v>
      </c>
      <c r="E2" s="25" t="s">
        <v>17</v>
      </c>
      <c r="F2" s="40">
        <v>43743</v>
      </c>
      <c r="G2" s="41" t="str">
        <f>'[6]START TAB'!$B$2</f>
        <v>Osseo, MI</v>
      </c>
      <c r="H2" s="26">
        <v>180</v>
      </c>
      <c r="I2" s="26">
        <v>178</v>
      </c>
      <c r="J2" s="26">
        <v>182</v>
      </c>
      <c r="K2" s="26">
        <v>189</v>
      </c>
      <c r="L2" s="26">
        <v>181</v>
      </c>
      <c r="M2" s="26">
        <v>184</v>
      </c>
      <c r="N2" s="18">
        <f>COUNT(H2:M2)</f>
        <v>6</v>
      </c>
      <c r="O2" s="18">
        <f>SUM(H2:M2)</f>
        <v>1094</v>
      </c>
      <c r="P2" s="19">
        <f>SUM(O2/N2)</f>
        <v>182.33333333333334</v>
      </c>
      <c r="Q2" s="25">
        <v>10</v>
      </c>
      <c r="R2" s="20">
        <f>SUM(P2+Q2)</f>
        <v>192.33333333333334</v>
      </c>
    </row>
    <row r="3" spans="1:18" x14ac:dyDescent="0.25">
      <c r="A3" s="25"/>
      <c r="B3" s="16"/>
      <c r="C3" s="21"/>
      <c r="D3" s="21"/>
      <c r="E3" s="25"/>
      <c r="F3" s="16"/>
      <c r="G3" s="22"/>
      <c r="H3" s="26"/>
      <c r="I3" s="26"/>
      <c r="J3" s="26"/>
      <c r="K3" s="26"/>
      <c r="L3" s="26"/>
      <c r="M3" s="26"/>
      <c r="N3" s="18"/>
      <c r="O3" s="22"/>
      <c r="P3" s="19"/>
      <c r="Q3" s="25"/>
      <c r="R3" s="20"/>
    </row>
    <row r="4" spans="1:18" ht="30" x14ac:dyDescent="0.3">
      <c r="A4" s="33" t="s">
        <v>49</v>
      </c>
      <c r="B4" s="31" t="s">
        <v>0</v>
      </c>
      <c r="C4" s="32" t="s">
        <v>34</v>
      </c>
      <c r="D4" s="32" t="s">
        <v>1</v>
      </c>
      <c r="E4" s="33" t="s">
        <v>2</v>
      </c>
      <c r="F4" s="31" t="s">
        <v>3</v>
      </c>
      <c r="G4" s="34" t="s">
        <v>4</v>
      </c>
      <c r="H4" s="35" t="s">
        <v>5</v>
      </c>
      <c r="I4" s="35" t="s">
        <v>6</v>
      </c>
      <c r="J4" s="35" t="s">
        <v>7</v>
      </c>
      <c r="K4" s="35" t="s">
        <v>8</v>
      </c>
      <c r="L4" s="35" t="s">
        <v>30</v>
      </c>
      <c r="M4" s="35" t="s">
        <v>31</v>
      </c>
      <c r="N4" s="36" t="s">
        <v>9</v>
      </c>
      <c r="O4" s="34" t="s">
        <v>10</v>
      </c>
      <c r="P4" s="37" t="s">
        <v>11</v>
      </c>
      <c r="Q4" s="33" t="s">
        <v>12</v>
      </c>
      <c r="R4" s="38" t="s">
        <v>13</v>
      </c>
    </row>
    <row r="5" spans="1:18" ht="15.75" x14ac:dyDescent="0.3">
      <c r="A5" s="25">
        <v>14</v>
      </c>
      <c r="B5" s="39">
        <f>COUNTIF($P$5:$P$9,"&gt;="&amp;P5)</f>
        <v>1</v>
      </c>
      <c r="C5" s="32" t="str">
        <f>'[6]START TAB'!A2</f>
        <v>Club Tournament</v>
      </c>
      <c r="D5" s="32" t="s">
        <v>51</v>
      </c>
      <c r="E5" s="25" t="s">
        <v>20</v>
      </c>
      <c r="F5" s="40">
        <v>43743</v>
      </c>
      <c r="G5" s="41" t="str">
        <f>'[6]START TAB'!$B$2</f>
        <v>Osseo, MI</v>
      </c>
      <c r="H5" s="26">
        <v>177</v>
      </c>
      <c r="I5" s="26">
        <v>180</v>
      </c>
      <c r="J5" s="26">
        <v>183</v>
      </c>
      <c r="K5" s="26">
        <v>171.00001</v>
      </c>
      <c r="L5" s="26">
        <v>168</v>
      </c>
      <c r="M5" s="26">
        <v>172</v>
      </c>
      <c r="N5" s="18">
        <f t="shared" ref="N5:N9" si="0">COUNT(H5:M5)</f>
        <v>6</v>
      </c>
      <c r="O5" s="18">
        <f t="shared" ref="O5:O9" si="1">SUM(H5:M5)</f>
        <v>1051.00001</v>
      </c>
      <c r="P5" s="19">
        <f t="shared" ref="P5:P9" si="2">SUM(O5/N5)</f>
        <v>175.16666833333332</v>
      </c>
      <c r="Q5" s="25">
        <v>26</v>
      </c>
      <c r="R5" s="20">
        <f t="shared" ref="R5:R9" si="3">SUM(P5+Q5)</f>
        <v>201.16666833333332</v>
      </c>
    </row>
    <row r="6" spans="1:18" ht="15.75" x14ac:dyDescent="0.3">
      <c r="A6" s="25">
        <v>22</v>
      </c>
      <c r="B6" s="39">
        <f>COUNTIF($P$5:$P$9,"&gt;="&amp;P6)</f>
        <v>2</v>
      </c>
      <c r="C6" s="32" t="str">
        <f>'[6]START TAB'!A2</f>
        <v>Club Tournament</v>
      </c>
      <c r="D6" s="32" t="s">
        <v>51</v>
      </c>
      <c r="E6" s="25" t="s">
        <v>28</v>
      </c>
      <c r="F6" s="40">
        <v>43743</v>
      </c>
      <c r="G6" s="41" t="str">
        <f>'[6]START TAB'!$B$2</f>
        <v>Osseo, MI</v>
      </c>
      <c r="H6" s="26">
        <v>168</v>
      </c>
      <c r="I6" s="26">
        <v>176</v>
      </c>
      <c r="J6" s="26">
        <v>176</v>
      </c>
      <c r="K6" s="26">
        <v>171</v>
      </c>
      <c r="L6" s="26">
        <v>179</v>
      </c>
      <c r="M6" s="26">
        <v>176</v>
      </c>
      <c r="N6" s="18">
        <f t="shared" si="0"/>
        <v>6</v>
      </c>
      <c r="O6" s="18">
        <f t="shared" si="1"/>
        <v>1046</v>
      </c>
      <c r="P6" s="19">
        <f t="shared" si="2"/>
        <v>174.33333333333334</v>
      </c>
      <c r="Q6" s="25">
        <v>12</v>
      </c>
      <c r="R6" s="20">
        <f t="shared" si="3"/>
        <v>186.33333333333334</v>
      </c>
    </row>
    <row r="7" spans="1:18" ht="15.75" x14ac:dyDescent="0.3">
      <c r="A7" s="25">
        <v>19</v>
      </c>
      <c r="B7" s="39">
        <f>COUNTIF($P$5:$P$9,"&gt;="&amp;P7)</f>
        <v>3</v>
      </c>
      <c r="C7" s="32" t="str">
        <f>'[6]START TAB'!A2</f>
        <v>Club Tournament</v>
      </c>
      <c r="D7" s="32" t="s">
        <v>51</v>
      </c>
      <c r="E7" s="25" t="s">
        <v>21</v>
      </c>
      <c r="F7" s="40">
        <v>43743</v>
      </c>
      <c r="G7" s="41" t="str">
        <f>'[6]START TAB'!$B$2</f>
        <v>Osseo, MI</v>
      </c>
      <c r="H7" s="26">
        <v>172</v>
      </c>
      <c r="I7" s="26">
        <v>173</v>
      </c>
      <c r="J7" s="26">
        <v>176</v>
      </c>
      <c r="K7" s="26">
        <v>170</v>
      </c>
      <c r="L7" s="26">
        <v>171</v>
      </c>
      <c r="M7" s="26">
        <v>170</v>
      </c>
      <c r="N7" s="18">
        <f t="shared" si="0"/>
        <v>6</v>
      </c>
      <c r="O7" s="18">
        <f t="shared" si="1"/>
        <v>1032</v>
      </c>
      <c r="P7" s="19">
        <f t="shared" si="2"/>
        <v>172</v>
      </c>
      <c r="Q7" s="25">
        <v>6</v>
      </c>
      <c r="R7" s="20">
        <f t="shared" si="3"/>
        <v>178</v>
      </c>
    </row>
    <row r="8" spans="1:18" ht="15.75" x14ac:dyDescent="0.3">
      <c r="A8" s="25">
        <v>210</v>
      </c>
      <c r="B8" s="39">
        <f>COUNTIF($P$5:$P$9,"&gt;="&amp;P8)</f>
        <v>4</v>
      </c>
      <c r="C8" s="32" t="str">
        <f>'[6]START TAB'!A2</f>
        <v>Club Tournament</v>
      </c>
      <c r="D8" s="32" t="s">
        <v>51</v>
      </c>
      <c r="E8" s="25" t="s">
        <v>24</v>
      </c>
      <c r="F8" s="40">
        <v>43743</v>
      </c>
      <c r="G8" s="41" t="str">
        <f>'[6]START TAB'!$B$2</f>
        <v>Osseo, MI</v>
      </c>
      <c r="H8" s="26">
        <v>164</v>
      </c>
      <c r="I8" s="26">
        <v>145</v>
      </c>
      <c r="J8" s="26">
        <v>175</v>
      </c>
      <c r="K8" s="26">
        <v>166</v>
      </c>
      <c r="L8" s="26">
        <v>169</v>
      </c>
      <c r="M8" s="26">
        <v>182</v>
      </c>
      <c r="N8" s="18">
        <f t="shared" si="0"/>
        <v>6</v>
      </c>
      <c r="O8" s="18">
        <f t="shared" si="1"/>
        <v>1001</v>
      </c>
      <c r="P8" s="19">
        <f t="shared" si="2"/>
        <v>166.83333333333334</v>
      </c>
      <c r="Q8" s="25">
        <v>8</v>
      </c>
      <c r="R8" s="20">
        <f t="shared" si="3"/>
        <v>174.83333333333334</v>
      </c>
    </row>
    <row r="9" spans="1:18" ht="15.75" x14ac:dyDescent="0.3">
      <c r="A9" s="25">
        <v>25</v>
      </c>
      <c r="B9" s="39">
        <f>COUNTIF($P$5:$P$9,"&gt;="&amp;P9)</f>
        <v>5</v>
      </c>
      <c r="C9" s="32" t="str">
        <f>'[6]START TAB'!A2</f>
        <v>Club Tournament</v>
      </c>
      <c r="D9" s="32" t="s">
        <v>51</v>
      </c>
      <c r="E9" s="25" t="s">
        <v>27</v>
      </c>
      <c r="F9" s="40">
        <v>43743</v>
      </c>
      <c r="G9" s="41" t="str">
        <f>'[6]START TAB'!$B$2</f>
        <v>Osseo, MI</v>
      </c>
      <c r="H9" s="26">
        <v>166</v>
      </c>
      <c r="I9" s="26">
        <v>158</v>
      </c>
      <c r="J9" s="26">
        <v>159</v>
      </c>
      <c r="K9" s="26">
        <v>171</v>
      </c>
      <c r="L9" s="26">
        <v>160</v>
      </c>
      <c r="M9" s="26">
        <v>171</v>
      </c>
      <c r="N9" s="18">
        <f t="shared" si="0"/>
        <v>6</v>
      </c>
      <c r="O9" s="18">
        <f t="shared" si="1"/>
        <v>985</v>
      </c>
      <c r="P9" s="19">
        <f t="shared" si="2"/>
        <v>164.16666666666666</v>
      </c>
      <c r="Q9" s="25">
        <v>4</v>
      </c>
      <c r="R9" s="20">
        <f t="shared" si="3"/>
        <v>168.16666666666666</v>
      </c>
    </row>
    <row r="10" spans="1:18" x14ac:dyDescent="0.25">
      <c r="A10" s="25"/>
      <c r="B10" s="16"/>
      <c r="C10" s="21"/>
      <c r="D10" s="21"/>
      <c r="E10" s="25"/>
      <c r="F10" s="16"/>
      <c r="G10" s="22"/>
      <c r="H10" s="26"/>
      <c r="I10" s="26"/>
      <c r="J10" s="26"/>
      <c r="K10" s="26"/>
      <c r="L10" s="26"/>
      <c r="M10" s="26"/>
      <c r="N10" s="18"/>
      <c r="O10" s="22"/>
      <c r="P10" s="19"/>
      <c r="Q10" s="25"/>
      <c r="R10" s="20"/>
    </row>
    <row r="11" spans="1:18" ht="30" x14ac:dyDescent="0.3">
      <c r="A11" s="33" t="s">
        <v>49</v>
      </c>
      <c r="B11" s="31" t="s">
        <v>0</v>
      </c>
      <c r="C11" s="32" t="s">
        <v>34</v>
      </c>
      <c r="D11" s="32" t="s">
        <v>1</v>
      </c>
      <c r="E11" s="33" t="s">
        <v>2</v>
      </c>
      <c r="F11" s="31" t="s">
        <v>3</v>
      </c>
      <c r="G11" s="34" t="s">
        <v>4</v>
      </c>
      <c r="H11" s="35" t="s">
        <v>5</v>
      </c>
      <c r="I11" s="35" t="s">
        <v>6</v>
      </c>
      <c r="J11" s="35" t="s">
        <v>7</v>
      </c>
      <c r="K11" s="35" t="s">
        <v>8</v>
      </c>
      <c r="L11" s="35" t="s">
        <v>30</v>
      </c>
      <c r="M11" s="35" t="s">
        <v>31</v>
      </c>
      <c r="N11" s="36" t="s">
        <v>9</v>
      </c>
      <c r="O11" s="34" t="s">
        <v>10</v>
      </c>
      <c r="P11" s="37" t="s">
        <v>11</v>
      </c>
      <c r="Q11" s="33" t="s">
        <v>12</v>
      </c>
      <c r="R11" s="38" t="s">
        <v>13</v>
      </c>
    </row>
    <row r="12" spans="1:18" ht="15.75" x14ac:dyDescent="0.3">
      <c r="A12" s="25">
        <v>11</v>
      </c>
      <c r="B12" s="39">
        <f>COUNTIF($P$12:$P$13,"&gt;="&amp;P12)</f>
        <v>1</v>
      </c>
      <c r="C12" s="32" t="str">
        <f>'[6]START TAB'!A2</f>
        <v>Club Tournament</v>
      </c>
      <c r="D12" s="32" t="s">
        <v>52</v>
      </c>
      <c r="E12" s="25" t="s">
        <v>15</v>
      </c>
      <c r="F12" s="40">
        <v>43743</v>
      </c>
      <c r="G12" s="41" t="str">
        <f>'[6]START TAB'!$B$2</f>
        <v>Osseo, MI</v>
      </c>
      <c r="H12" s="26">
        <v>173</v>
      </c>
      <c r="I12" s="26">
        <v>174</v>
      </c>
      <c r="J12" s="26">
        <v>186</v>
      </c>
      <c r="K12" s="26">
        <v>176</v>
      </c>
      <c r="L12" s="26">
        <v>180</v>
      </c>
      <c r="M12" s="26">
        <v>187</v>
      </c>
      <c r="N12" s="18">
        <f t="shared" ref="N12:N13" si="4">COUNT(H12:M12)</f>
        <v>6</v>
      </c>
      <c r="O12" s="18">
        <f t="shared" ref="O12:O13" si="5">SUM(H12:M12)</f>
        <v>1076</v>
      </c>
      <c r="P12" s="19">
        <f t="shared" ref="P12:P13" si="6">SUM(O12/N12)</f>
        <v>179.33333333333334</v>
      </c>
      <c r="Q12" s="25">
        <v>34</v>
      </c>
      <c r="R12" s="20">
        <f t="shared" ref="R12:R13" si="7">SUM(P12+Q12)</f>
        <v>213.33333333333334</v>
      </c>
    </row>
    <row r="13" spans="1:18" ht="15.75" x14ac:dyDescent="0.3">
      <c r="A13" s="25">
        <v>24</v>
      </c>
      <c r="B13" s="39">
        <f>COUNTIF($P$12:$P$13,"&gt;="&amp;P13)</f>
        <v>2</v>
      </c>
      <c r="C13" s="32" t="str">
        <f>'[6]START TAB'!A2</f>
        <v>Club Tournament</v>
      </c>
      <c r="D13" s="32" t="s">
        <v>52</v>
      </c>
      <c r="E13" s="25" t="s">
        <v>20</v>
      </c>
      <c r="F13" s="40">
        <v>43743</v>
      </c>
      <c r="G13" s="41" t="str">
        <f>'[6]START TAB'!$B$2</f>
        <v>Osseo, MI</v>
      </c>
      <c r="H13" s="26">
        <v>171</v>
      </c>
      <c r="I13" s="26">
        <v>171</v>
      </c>
      <c r="J13" s="26">
        <v>163</v>
      </c>
      <c r="K13" s="26">
        <v>168</v>
      </c>
      <c r="L13" s="26">
        <v>176</v>
      </c>
      <c r="M13" s="26">
        <v>166</v>
      </c>
      <c r="N13" s="18">
        <f t="shared" si="4"/>
        <v>6</v>
      </c>
      <c r="O13" s="18">
        <f t="shared" si="5"/>
        <v>1015</v>
      </c>
      <c r="P13" s="19">
        <f t="shared" si="6"/>
        <v>169.16666666666666</v>
      </c>
      <c r="Q13" s="25">
        <v>8</v>
      </c>
      <c r="R13" s="20">
        <f t="shared" si="7"/>
        <v>177.16666666666666</v>
      </c>
    </row>
    <row r="14" spans="1:18" x14ac:dyDescent="0.25">
      <c r="A14" s="25"/>
      <c r="B14" s="16"/>
      <c r="C14" s="21"/>
      <c r="D14" s="21"/>
      <c r="E14" s="25"/>
      <c r="F14" s="16"/>
      <c r="G14" s="22"/>
      <c r="H14" s="26"/>
      <c r="I14" s="26"/>
      <c r="J14" s="26"/>
      <c r="K14" s="26"/>
      <c r="L14" s="26"/>
      <c r="M14" s="26"/>
      <c r="N14" s="18"/>
      <c r="O14" s="22"/>
      <c r="P14" s="19"/>
      <c r="Q14" s="25"/>
      <c r="R14" s="20"/>
    </row>
    <row r="15" spans="1:18" ht="30" x14ac:dyDescent="0.3">
      <c r="A15" s="33" t="s">
        <v>49</v>
      </c>
      <c r="B15" s="31" t="s">
        <v>0</v>
      </c>
      <c r="C15" s="32" t="s">
        <v>34</v>
      </c>
      <c r="D15" s="32" t="s">
        <v>1</v>
      </c>
      <c r="E15" s="33" t="s">
        <v>2</v>
      </c>
      <c r="F15" s="31" t="s">
        <v>3</v>
      </c>
      <c r="G15" s="34" t="s">
        <v>4</v>
      </c>
      <c r="H15" s="35" t="s">
        <v>5</v>
      </c>
      <c r="I15" s="35" t="s">
        <v>6</v>
      </c>
      <c r="J15" s="35" t="s">
        <v>7</v>
      </c>
      <c r="K15" s="35" t="s">
        <v>8</v>
      </c>
      <c r="L15" s="35" t="s">
        <v>30</v>
      </c>
      <c r="M15" s="35" t="s">
        <v>31</v>
      </c>
      <c r="N15" s="36" t="s">
        <v>9</v>
      </c>
      <c r="O15" s="34" t="s">
        <v>10</v>
      </c>
      <c r="P15" s="37" t="s">
        <v>11</v>
      </c>
      <c r="Q15" s="33" t="s">
        <v>12</v>
      </c>
      <c r="R15" s="38" t="s">
        <v>13</v>
      </c>
    </row>
    <row r="16" spans="1:18" ht="15.75" x14ac:dyDescent="0.3">
      <c r="A16" s="25">
        <v>23</v>
      </c>
      <c r="B16" s="39">
        <f>COUNTIF($P$16:$P$19,"&gt;="&amp;P16)</f>
        <v>1</v>
      </c>
      <c r="C16" s="32" t="str">
        <f>'[6]START TAB'!A2</f>
        <v>Club Tournament</v>
      </c>
      <c r="D16" s="32" t="s">
        <v>53</v>
      </c>
      <c r="E16" s="25" t="s">
        <v>26</v>
      </c>
      <c r="F16" s="40">
        <v>43743</v>
      </c>
      <c r="G16" s="41" t="str">
        <f>'[6]START TAB'!$B$2</f>
        <v>Osseo, MI</v>
      </c>
      <c r="H16" s="26">
        <v>177</v>
      </c>
      <c r="I16" s="26">
        <v>184</v>
      </c>
      <c r="J16" s="26">
        <v>173</v>
      </c>
      <c r="K16" s="26">
        <v>179</v>
      </c>
      <c r="L16" s="26">
        <v>179</v>
      </c>
      <c r="M16" s="26">
        <v>179</v>
      </c>
      <c r="N16" s="18">
        <f t="shared" ref="N16:N19" si="8">COUNT(H16:M16)</f>
        <v>6</v>
      </c>
      <c r="O16" s="18">
        <f t="shared" ref="O16:O19" si="9">SUM(H16:M16)</f>
        <v>1071</v>
      </c>
      <c r="P16" s="19">
        <f t="shared" ref="P16:P19" si="10">SUM(O16/N16)</f>
        <v>178.5</v>
      </c>
      <c r="Q16" s="25">
        <v>22</v>
      </c>
      <c r="R16" s="20">
        <f t="shared" ref="R16:R19" si="11">SUM(P16+Q16)</f>
        <v>200.5</v>
      </c>
    </row>
    <row r="17" spans="1:18" ht="15.75" x14ac:dyDescent="0.3">
      <c r="A17" s="25">
        <v>12</v>
      </c>
      <c r="B17" s="39">
        <f>COUNTIF($P$16:$P$19,"&gt;="&amp;P17)</f>
        <v>2</v>
      </c>
      <c r="C17" s="32" t="str">
        <f>'[6]START TAB'!A2</f>
        <v>Club Tournament</v>
      </c>
      <c r="D17" s="32" t="s">
        <v>53</v>
      </c>
      <c r="E17" s="25" t="s">
        <v>28</v>
      </c>
      <c r="F17" s="40">
        <v>43743</v>
      </c>
      <c r="G17" s="41" t="str">
        <f>'[6]START TAB'!$B$2</f>
        <v>Osseo, MI</v>
      </c>
      <c r="H17" s="26">
        <v>173</v>
      </c>
      <c r="I17" s="26">
        <v>178</v>
      </c>
      <c r="J17" s="26">
        <v>172</v>
      </c>
      <c r="K17" s="26">
        <v>178</v>
      </c>
      <c r="L17" s="26">
        <v>177</v>
      </c>
      <c r="M17" s="26">
        <v>174</v>
      </c>
      <c r="N17" s="18">
        <f t="shared" si="8"/>
        <v>6</v>
      </c>
      <c r="O17" s="18">
        <f t="shared" si="9"/>
        <v>1052</v>
      </c>
      <c r="P17" s="19">
        <f t="shared" si="10"/>
        <v>175.33333333333334</v>
      </c>
      <c r="Q17" s="25">
        <v>6</v>
      </c>
      <c r="R17" s="20">
        <f t="shared" si="11"/>
        <v>181.33333333333334</v>
      </c>
    </row>
    <row r="18" spans="1:18" ht="15.75" x14ac:dyDescent="0.3">
      <c r="A18" s="25">
        <v>15</v>
      </c>
      <c r="B18" s="39">
        <f>COUNTIF($P$16:$P$19,"&gt;="&amp;P18)</f>
        <v>3</v>
      </c>
      <c r="C18" s="32" t="str">
        <f>'[6]START TAB'!A2</f>
        <v>Club Tournament</v>
      </c>
      <c r="D18" s="32" t="s">
        <v>53</v>
      </c>
      <c r="E18" s="25" t="s">
        <v>27</v>
      </c>
      <c r="F18" s="40">
        <v>43743</v>
      </c>
      <c r="G18" s="41" t="str">
        <f>'[6]START TAB'!$B$2</f>
        <v>Osseo, MI</v>
      </c>
      <c r="H18" s="26">
        <v>180</v>
      </c>
      <c r="I18" s="26">
        <v>174</v>
      </c>
      <c r="J18" s="26">
        <v>176</v>
      </c>
      <c r="K18" s="26">
        <v>170</v>
      </c>
      <c r="L18" s="26">
        <v>171</v>
      </c>
      <c r="M18" s="26">
        <v>173</v>
      </c>
      <c r="N18" s="18">
        <f t="shared" si="8"/>
        <v>6</v>
      </c>
      <c r="O18" s="18">
        <f t="shared" si="9"/>
        <v>1044</v>
      </c>
      <c r="P18" s="19">
        <f t="shared" si="10"/>
        <v>174</v>
      </c>
      <c r="Q18" s="25">
        <v>16</v>
      </c>
      <c r="R18" s="20">
        <f t="shared" si="11"/>
        <v>190</v>
      </c>
    </row>
    <row r="19" spans="1:18" ht="15.75" x14ac:dyDescent="0.3">
      <c r="A19" s="25">
        <v>214</v>
      </c>
      <c r="B19" s="39">
        <f>COUNTIF($P$16:$P$19,"&gt;="&amp;P19)</f>
        <v>4</v>
      </c>
      <c r="C19" s="32" t="str">
        <f>'[6]START TAB'!A2</f>
        <v>Club Tournament</v>
      </c>
      <c r="D19" s="32" t="s">
        <v>53</v>
      </c>
      <c r="E19" s="25" t="s">
        <v>29</v>
      </c>
      <c r="F19" s="40">
        <v>43743</v>
      </c>
      <c r="G19" s="41" t="str">
        <f>'[6]START TAB'!$B$2</f>
        <v>Osseo, MI</v>
      </c>
      <c r="H19" s="26">
        <v>172</v>
      </c>
      <c r="I19" s="26">
        <v>172</v>
      </c>
      <c r="J19" s="26">
        <v>168</v>
      </c>
      <c r="K19" s="26">
        <v>174</v>
      </c>
      <c r="L19" s="26">
        <v>168</v>
      </c>
      <c r="M19" s="26">
        <v>181</v>
      </c>
      <c r="N19" s="18">
        <f t="shared" si="8"/>
        <v>6</v>
      </c>
      <c r="O19" s="18">
        <f t="shared" si="9"/>
        <v>1035</v>
      </c>
      <c r="P19" s="19">
        <f t="shared" si="10"/>
        <v>172.5</v>
      </c>
      <c r="Q19" s="25">
        <v>8</v>
      </c>
      <c r="R19" s="20">
        <f t="shared" si="11"/>
        <v>180.5</v>
      </c>
    </row>
  </sheetData>
  <protectedRanges>
    <protectedRange algorithmName="SHA-512" hashValue="FG7sbUW81RLTrqZOgRQY3WT58Fmv2wpczdNtHSivDYpua2f0csBbi4PHtU2Z8RiB+M2w+jl67Do94rJCq0Ck5Q==" saltValue="84WXeaapoYvzxj0ZBNU3eQ==" spinCount="100000" sqref="R2 O16:P19 R5:R9 O2:P2 R12:R13 O5:P9 O12:P13 R16:R19" name="Range1"/>
  </protectedRanges>
  <conditionalFormatting sqref="C2">
    <cfRule type="duplicateValues" dxfId="25" priority="7"/>
  </conditionalFormatting>
  <conditionalFormatting sqref="H2">
    <cfRule type="top10" dxfId="24" priority="6" rank="1"/>
  </conditionalFormatting>
  <conditionalFormatting sqref="I2">
    <cfRule type="top10" dxfId="23" priority="5" rank="1"/>
  </conditionalFormatting>
  <conditionalFormatting sqref="J2">
    <cfRule type="top10" dxfId="22" priority="4" rank="1"/>
  </conditionalFormatting>
  <conditionalFormatting sqref="K2">
    <cfRule type="top10" dxfId="21" priority="3" rank="1"/>
  </conditionalFormatting>
  <conditionalFormatting sqref="L2">
    <cfRule type="top10" dxfId="20" priority="2" rank="1"/>
  </conditionalFormatting>
  <conditionalFormatting sqref="M2">
    <cfRule type="top10" dxfId="19" priority="1" rank="1"/>
  </conditionalFormatting>
  <conditionalFormatting sqref="L3">
    <cfRule type="top10" dxfId="18" priority="8" rank="1"/>
  </conditionalFormatting>
  <conditionalFormatting sqref="H5:H9">
    <cfRule type="top10" dxfId="17" priority="9" rank="1"/>
  </conditionalFormatting>
  <conditionalFormatting sqref="I5:I9">
    <cfRule type="top10" dxfId="16" priority="10" rank="1"/>
  </conditionalFormatting>
  <conditionalFormatting sqref="J5:J9">
    <cfRule type="top10" dxfId="15" priority="11" rank="1"/>
  </conditionalFormatting>
  <conditionalFormatting sqref="K5:K9">
    <cfRule type="top10" dxfId="14" priority="12" rank="1"/>
  </conditionalFormatting>
  <conditionalFormatting sqref="L5:L9">
    <cfRule type="top10" dxfId="13" priority="13" rank="1"/>
  </conditionalFormatting>
  <conditionalFormatting sqref="M5:M9">
    <cfRule type="top10" dxfId="12" priority="14" rank="1"/>
  </conditionalFormatting>
  <conditionalFormatting sqref="H12:H13">
    <cfRule type="top10" dxfId="11" priority="15" rank="1"/>
  </conditionalFormatting>
  <conditionalFormatting sqref="I12:I13">
    <cfRule type="top10" dxfId="10" priority="16" rank="1"/>
  </conditionalFormatting>
  <conditionalFormatting sqref="J12:J13">
    <cfRule type="top10" dxfId="9" priority="17" rank="1"/>
  </conditionalFormatting>
  <conditionalFormatting sqref="K12:K13">
    <cfRule type="top10" dxfId="8" priority="18" rank="1"/>
  </conditionalFormatting>
  <conditionalFormatting sqref="L12:L13">
    <cfRule type="top10" dxfId="7" priority="19" rank="1"/>
  </conditionalFormatting>
  <conditionalFormatting sqref="M12:M13">
    <cfRule type="top10" dxfId="6" priority="20" rank="1"/>
  </conditionalFormatting>
  <conditionalFormatting sqref="H16:H19">
    <cfRule type="top10" dxfId="5" priority="21" rank="1"/>
  </conditionalFormatting>
  <conditionalFormatting sqref="I16:I19">
    <cfRule type="top10" dxfId="4" priority="22" rank="1"/>
  </conditionalFormatting>
  <conditionalFormatting sqref="J16:J19">
    <cfRule type="top10" dxfId="3" priority="23" rank="1"/>
  </conditionalFormatting>
  <conditionalFormatting sqref="K16:K19">
    <cfRule type="top10" dxfId="2" priority="24" rank="1"/>
  </conditionalFormatting>
  <conditionalFormatting sqref="L16:L19">
    <cfRule type="top10" dxfId="1" priority="25" rank="1"/>
  </conditionalFormatting>
  <conditionalFormatting sqref="M16:M19">
    <cfRule type="top10" dxfId="0" priority="26" rank="1"/>
  </conditionalFormatting>
  <pageMargins left="0.7" right="0.7" top="0.75" bottom="0.75" header="0.3" footer="0.3"/>
  <legacy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9240BD1C-7075-4129-87E1-F67021B532E6}">
          <x14:formula1>
            <xm:f>'[ABRA.10.5.19.hillsdale.rifle.club (1).xlsx]DATA SHEET'!#REF!</xm:f>
          </x14:formula1>
          <xm:sqref>E11:E13 E1:E2 E4:E9 E15:E19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MI  05 01 2019</vt:lpstr>
      <vt:lpstr>MI 06 05 2019</vt:lpstr>
      <vt:lpstr>MI 07 06 19</vt:lpstr>
      <vt:lpstr>MI 08 07 19</vt:lpstr>
      <vt:lpstr>MI 09 04 2019</vt:lpstr>
      <vt:lpstr>MI 10 05 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chacon</dc:creator>
  <cp:lastModifiedBy>lisa chacon</cp:lastModifiedBy>
  <dcterms:created xsi:type="dcterms:W3CDTF">2019-05-05T18:00:01Z</dcterms:created>
  <dcterms:modified xsi:type="dcterms:W3CDTF">2019-10-08T00:58:49Z</dcterms:modified>
</cp:coreProperties>
</file>