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2020\ABRA 2020\Nationals\"/>
    </mc:Choice>
  </mc:AlternateContent>
  <xr:revisionPtr revIDLastSave="0" documentId="13_ncr:1_{A923E610-F3BE-4464-9FE0-F1D5A7296C72}" xr6:coauthVersionLast="45" xr6:coauthVersionMax="45" xr10:uidLastSave="{00000000-0000-0000-0000-000000000000}"/>
  <bookViews>
    <workbookView xWindow="-120" yWindow="-120" windowWidth="29040" windowHeight="15840" xr2:uid="{A35FAFAA-3A44-445C-BAAA-3002DD1ECE94}"/>
  </bookViews>
  <sheets>
    <sheet name="National Youth Rankings 2020" sheetId="1" r:id="rId1"/>
    <sheet name="Case Alston" sheetId="28" r:id="rId2"/>
    <sheet name="Celeste Brown" sheetId="27" r:id="rId3"/>
    <sheet name="Charlie Fortson" sheetId="2" r:id="rId4"/>
    <sheet name="Christopher Barnet" sheetId="29" r:id="rId5"/>
    <sheet name="Corey Moorman" sheetId="32" r:id="rId6"/>
    <sheet name="Darek Biggs" sheetId="16" r:id="rId7"/>
    <sheet name="Colton Gayne" sheetId="25" r:id="rId8"/>
    <sheet name="Cutter Lofton" sheetId="23" r:id="rId9"/>
    <sheet name="Jackson Hudson" sheetId="13" r:id="rId10"/>
    <sheet name="Jake Skaggs" sheetId="20" r:id="rId11"/>
    <sheet name="Lexie Davis" sheetId="15" r:id="rId12"/>
    <sheet name="Luke Pierce" sheetId="30" r:id="rId13"/>
    <sheet name="Mackenna Johnson" sheetId="18" r:id="rId14"/>
    <sheet name="Matt Hudson" sheetId="11" r:id="rId15"/>
    <sheet name="McKinley Bryant" sheetId="21" r:id="rId16"/>
    <sheet name="Samantha Bogart" sheetId="31" r:id="rId17"/>
    <sheet name="Sam Merritt" sheetId="26" r:id="rId18"/>
    <sheet name="Seth Ferguson" sheetId="14" r:id="rId19"/>
    <sheet name="Shelby Matoy" sheetId="22" r:id="rId20"/>
    <sheet name="TJ Brown" sheetId="19" r:id="rId21"/>
    <sheet name="Tyler Lofton" sheetId="24" r:id="rId22"/>
    <sheet name="Vanessa Brown" sheetId="17" r:id="rId23"/>
    <sheet name="Will Fortson" sheetId="12" r:id="rId24"/>
  </sheets>
  <externalReferences>
    <externalReference r:id="rId25"/>
    <externalReference r:id="rId26"/>
    <externalReference r:id="rId27"/>
    <externalReference r:id="rId28"/>
    <externalReference r:id="rId29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2" i="1" l="1"/>
  <c r="G12" i="1"/>
  <c r="F12" i="1"/>
  <c r="E12" i="1"/>
  <c r="D12" i="1"/>
  <c r="N5" i="32"/>
  <c r="L5" i="32"/>
  <c r="K5" i="32"/>
  <c r="M5" i="32"/>
  <c r="O5" i="32"/>
  <c r="H42" i="1"/>
  <c r="G42" i="1"/>
  <c r="F42" i="1"/>
  <c r="E42" i="1"/>
  <c r="D42" i="1"/>
  <c r="H41" i="1"/>
  <c r="G41" i="1"/>
  <c r="F41" i="1"/>
  <c r="E41" i="1"/>
  <c r="D41" i="1"/>
  <c r="H13" i="1"/>
  <c r="G13" i="1"/>
  <c r="F13" i="1"/>
  <c r="E13" i="1"/>
  <c r="D13" i="1"/>
  <c r="N15" i="30"/>
  <c r="L15" i="30"/>
  <c r="M15" i="30"/>
  <c r="O15" i="30"/>
  <c r="K15" i="30"/>
  <c r="H40" i="1"/>
  <c r="G40" i="1"/>
  <c r="F40" i="1"/>
  <c r="E40" i="1"/>
  <c r="D40" i="1"/>
  <c r="N17" i="29"/>
  <c r="L17" i="29"/>
  <c r="M17" i="29"/>
  <c r="O17" i="29"/>
  <c r="K17" i="29"/>
  <c r="H10" i="1"/>
  <c r="G10" i="1"/>
  <c r="F10" i="1"/>
  <c r="E10" i="1"/>
  <c r="D10" i="1"/>
  <c r="N5" i="31"/>
  <c r="L5" i="31"/>
  <c r="K5" i="31"/>
  <c r="N5" i="30"/>
  <c r="L5" i="30"/>
  <c r="K5" i="30"/>
  <c r="N5" i="29"/>
  <c r="L5" i="29"/>
  <c r="K5" i="29"/>
  <c r="M5" i="31"/>
  <c r="O5" i="31"/>
  <c r="M5" i="30"/>
  <c r="O5" i="30"/>
  <c r="M5" i="29"/>
  <c r="O5" i="29"/>
  <c r="L3" i="28"/>
  <c r="M3" i="28"/>
  <c r="O3" i="28"/>
  <c r="N6" i="28"/>
  <c r="G38" i="1"/>
  <c r="L6" i="28"/>
  <c r="E38" i="1"/>
  <c r="K6" i="28"/>
  <c r="D38" i="1"/>
  <c r="N5" i="27"/>
  <c r="O5" i="27"/>
  <c r="H26" i="1"/>
  <c r="K5" i="27"/>
  <c r="D26" i="1"/>
  <c r="L5" i="27"/>
  <c r="M5" i="27"/>
  <c r="F26" i="1"/>
  <c r="E26" i="1"/>
  <c r="M3" i="20"/>
  <c r="O3" i="20"/>
  <c r="N5" i="26"/>
  <c r="G11" i="1"/>
  <c r="L5" i="26"/>
  <c r="E11" i="1"/>
  <c r="K5" i="26"/>
  <c r="D11" i="1"/>
  <c r="M5" i="26"/>
  <c r="O5" i="26"/>
  <c r="H11" i="1"/>
  <c r="N8" i="25"/>
  <c r="G25" i="1"/>
  <c r="L2" i="25"/>
  <c r="M2" i="25"/>
  <c r="O2" i="25"/>
  <c r="L8" i="25"/>
  <c r="E25" i="1"/>
  <c r="K2" i="25"/>
  <c r="K8" i="25"/>
  <c r="D25" i="1"/>
  <c r="N5" i="24"/>
  <c r="G51" i="1"/>
  <c r="L5" i="24"/>
  <c r="E51" i="1"/>
  <c r="K5" i="24"/>
  <c r="D51" i="1"/>
  <c r="N5" i="23"/>
  <c r="G39" i="1"/>
  <c r="L5" i="23"/>
  <c r="M5" i="23"/>
  <c r="K5" i="23"/>
  <c r="D39" i="1"/>
  <c r="M5" i="24"/>
  <c r="F51" i="1"/>
  <c r="M8" i="25"/>
  <c r="F25" i="1"/>
  <c r="O5" i="24"/>
  <c r="H51" i="1"/>
  <c r="N9" i="22"/>
  <c r="G20" i="1"/>
  <c r="L9" i="22"/>
  <c r="M9" i="22" s="1"/>
  <c r="K9" i="22"/>
  <c r="D20" i="1"/>
  <c r="E20" i="1"/>
  <c r="N5" i="21"/>
  <c r="G27" i="1"/>
  <c r="K5" i="21"/>
  <c r="D27" i="1"/>
  <c r="N8" i="20"/>
  <c r="G24" i="1"/>
  <c r="K8" i="20"/>
  <c r="D24" i="1"/>
  <c r="L5" i="21"/>
  <c r="E27" i="1"/>
  <c r="L8" i="20"/>
  <c r="M8" i="20"/>
  <c r="N6" i="19"/>
  <c r="G9" i="1"/>
  <c r="L6" i="19"/>
  <c r="K6" i="19"/>
  <c r="D9" i="1"/>
  <c r="N6" i="18"/>
  <c r="G50" i="1"/>
  <c r="L6" i="18"/>
  <c r="E50" i="1"/>
  <c r="K6" i="18"/>
  <c r="D50" i="1"/>
  <c r="N6" i="17"/>
  <c r="G49" i="1"/>
  <c r="L6" i="17"/>
  <c r="M6" i="17"/>
  <c r="E49" i="1"/>
  <c r="K6" i="17"/>
  <c r="D49" i="1"/>
  <c r="N8" i="16"/>
  <c r="G23" i="1" s="1"/>
  <c r="L8" i="16"/>
  <c r="E23" i="1" s="1"/>
  <c r="K8" i="16"/>
  <c r="D23" i="1" s="1"/>
  <c r="N9" i="15"/>
  <c r="G21" i="1"/>
  <c r="L9" i="15"/>
  <c r="E21" i="1"/>
  <c r="K9" i="15"/>
  <c r="D21" i="1"/>
  <c r="M6" i="19"/>
  <c r="O6" i="19"/>
  <c r="H9" i="1"/>
  <c r="M5" i="21"/>
  <c r="O5" i="21"/>
  <c r="H27" i="1"/>
  <c r="E24" i="1"/>
  <c r="E9" i="1"/>
  <c r="F9" i="1"/>
  <c r="N8" i="14"/>
  <c r="G8" i="1"/>
  <c r="L2" i="14"/>
  <c r="M2" i="14"/>
  <c r="O2" i="14"/>
  <c r="K2" i="14"/>
  <c r="K8" i="14"/>
  <c r="D8" i="1"/>
  <c r="L4" i="2"/>
  <c r="L14" i="2"/>
  <c r="K4" i="2"/>
  <c r="K14" i="2"/>
  <c r="D6" i="1"/>
  <c r="L8" i="14"/>
  <c r="N7" i="13"/>
  <c r="G52" i="1"/>
  <c r="L7" i="13"/>
  <c r="E52" i="1"/>
  <c r="K7" i="13"/>
  <c r="D52" i="1"/>
  <c r="M7" i="13"/>
  <c r="O7" i="13"/>
  <c r="H52" i="1"/>
  <c r="N14" i="2"/>
  <c r="G6" i="1"/>
  <c r="N10" i="12"/>
  <c r="G35" i="1"/>
  <c r="L10" i="12"/>
  <c r="E35" i="1"/>
  <c r="K10" i="12"/>
  <c r="D35" i="1"/>
  <c r="N8" i="11"/>
  <c r="G37" i="1"/>
  <c r="L8" i="11"/>
  <c r="E37" i="1"/>
  <c r="K8" i="11"/>
  <c r="D37" i="1"/>
  <c r="M8" i="11"/>
  <c r="F37" i="1"/>
  <c r="F52" i="1"/>
  <c r="O8" i="11"/>
  <c r="H37" i="1"/>
  <c r="F24" i="1"/>
  <c r="O8" i="20"/>
  <c r="H24" i="1"/>
  <c r="M8" i="14"/>
  <c r="E8" i="1"/>
  <c r="M6" i="18"/>
  <c r="F50" i="1"/>
  <c r="M4" i="2"/>
  <c r="O4" i="2"/>
  <c r="E6" i="1"/>
  <c r="M14" i="2"/>
  <c r="O6" i="18"/>
  <c r="H50" i="1"/>
  <c r="F39" i="1"/>
  <c r="O5" i="23"/>
  <c r="H39" i="1"/>
  <c r="F49" i="1"/>
  <c r="O6" i="17"/>
  <c r="H49" i="1"/>
  <c r="M10" i="12"/>
  <c r="F27" i="1"/>
  <c r="E39" i="1"/>
  <c r="F11" i="1"/>
  <c r="G26" i="1"/>
  <c r="M9" i="15"/>
  <c r="O9" i="15" s="1"/>
  <c r="H21" i="1" s="1"/>
  <c r="M6" i="28"/>
  <c r="O8" i="25"/>
  <c r="H25" i="1"/>
  <c r="F8" i="1"/>
  <c r="O8" i="14"/>
  <c r="H8" i="1"/>
  <c r="O10" i="12"/>
  <c r="H35" i="1"/>
  <c r="F35" i="1"/>
  <c r="O14" i="2"/>
  <c r="H6" i="1"/>
  <c r="F6" i="1"/>
  <c r="F38" i="1"/>
  <c r="O6" i="28"/>
  <c r="H38" i="1"/>
  <c r="M8" i="16" l="1"/>
  <c r="O9" i="22"/>
  <c r="H20" i="1" s="1"/>
  <c r="F20" i="1"/>
  <c r="F21" i="1"/>
  <c r="F23" i="1" l="1"/>
  <c r="O8" i="16"/>
  <c r="H23" i="1" s="1"/>
</calcChain>
</file>

<file path=xl/sharedStrings.xml><?xml version="1.0" encoding="utf-8"?>
<sst xmlns="http://schemas.openxmlformats.org/spreadsheetml/2006/main" count="691" uniqueCount="104">
  <si>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</si>
  <si>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</si>
  <si>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</si>
  <si>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</si>
  <si>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</si>
  <si>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</si>
  <si>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</si>
  <si>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</si>
  <si>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</si>
  <si>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</si>
  <si>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</si>
  <si>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</si>
  <si>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</si>
  <si>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</si>
  <si>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</si>
  <si>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</si>
  <si>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</si>
  <si>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Factory Semi Auto</t>
  </si>
  <si>
    <t>*Charlie Forston</t>
  </si>
  <si>
    <t>*Will Forston</t>
  </si>
  <si>
    <t>*Matt Hudson</t>
  </si>
  <si>
    <t>Target Total</t>
  </si>
  <si>
    <t>Agg</t>
  </si>
  <si>
    <t>Agg + Points</t>
  </si>
  <si>
    <t>Outlaw Heavy</t>
  </si>
  <si>
    <t>Elberton, GA</t>
  </si>
  <si>
    <t>Factory</t>
  </si>
  <si>
    <t>ABRA YOUTH OUTLAW HEAVY RANKING 2020</t>
  </si>
  <si>
    <t>ABRA YOUTH FACTORY RANKING 2020</t>
  </si>
  <si>
    <t>National Agg + Points</t>
  </si>
  <si>
    <t>Charlie Fortson</t>
  </si>
  <si>
    <t>Will Forston</t>
  </si>
  <si>
    <t>Matt Hudson</t>
  </si>
  <si>
    <t>*Charlie Fortson</t>
  </si>
  <si>
    <t>Return to Rankings</t>
  </si>
  <si>
    <t>*Will Fortson</t>
  </si>
  <si>
    <t>ABRA YOUTH OUTLAW LITE RANKING 2020</t>
  </si>
  <si>
    <t>Lite Barrel Bolt</t>
  </si>
  <si>
    <t>*Jackson Hudson</t>
  </si>
  <si>
    <t>Jackson Hudson</t>
  </si>
  <si>
    <t># Of Targets</t>
  </si>
  <si>
    <t>Belton, SC</t>
  </si>
  <si>
    <t>Seth Ferguson</t>
  </si>
  <si>
    <t>Unlimited</t>
  </si>
  <si>
    <t>Lexie Davis</t>
  </si>
  <si>
    <t>Darek Biggs</t>
  </si>
  <si>
    <t>*Lexie Davis</t>
  </si>
  <si>
    <t>Elberton GA</t>
  </si>
  <si>
    <t>ABRA YOUTHUNMLIMITED RANKING 2020</t>
  </si>
  <si>
    <t>*Darek Biggs</t>
  </si>
  <si>
    <t>San Angelo, TX</t>
  </si>
  <si>
    <t>Outlaw Hvy</t>
  </si>
  <si>
    <t>*Seth Ferguson</t>
  </si>
  <si>
    <t>*T J Brown</t>
  </si>
  <si>
    <t>TJ Brown</t>
  </si>
  <si>
    <t>Vanessa Brown</t>
  </si>
  <si>
    <t>Mackenna Johnson</t>
  </si>
  <si>
    <t>Outlaw Lite</t>
  </si>
  <si>
    <t>*Vanessa Brown</t>
  </si>
  <si>
    <t>*Mackenna Johnson</t>
  </si>
  <si>
    <t xml:space="preserve">Unlimited </t>
  </si>
  <si>
    <t>*Jake Skaggs</t>
  </si>
  <si>
    <t>New Haven, KY</t>
  </si>
  <si>
    <t>Jake Skaggs</t>
  </si>
  <si>
    <t>*McKinley Bryant</t>
  </si>
  <si>
    <t>McKinely Bryant</t>
  </si>
  <si>
    <t>Matory, Shelby</t>
  </si>
  <si>
    <t>Youth Unlimited</t>
  </si>
  <si>
    <t>*Shelby Matoy</t>
  </si>
  <si>
    <t>Youth Outlaw Heavy</t>
  </si>
  <si>
    <t>Youth Factory</t>
  </si>
  <si>
    <t>Youth Outlaw Lite</t>
  </si>
  <si>
    <t>Cutter Lofton</t>
  </si>
  <si>
    <t>* Cutter Lofton</t>
  </si>
  <si>
    <t>Princeton, LA</t>
  </si>
  <si>
    <t>Tyler Lofton</t>
  </si>
  <si>
    <t>Outlaw Lt</t>
  </si>
  <si>
    <t>* Tyler Lofton</t>
  </si>
  <si>
    <t>Colton Gayne</t>
  </si>
  <si>
    <t>*Colton Gayne</t>
  </si>
  <si>
    <t>Wilmore, KY</t>
  </si>
  <si>
    <t>*  Shelby Matoy</t>
  </si>
  <si>
    <t>Bristol,VA</t>
  </si>
  <si>
    <t>Sam Merritt</t>
  </si>
  <si>
    <t>Boerne, TX</t>
  </si>
  <si>
    <t>Celeste Brown</t>
  </si>
  <si>
    <t>* Celeste Brown</t>
  </si>
  <si>
    <t>Wilmore,KY</t>
  </si>
  <si>
    <t xml:space="preserve">Outlaw Hvy </t>
  </si>
  <si>
    <t>Madisonville, TN</t>
  </si>
  <si>
    <t>Case Alston</t>
  </si>
  <si>
    <t xml:space="preserve">Factory </t>
  </si>
  <si>
    <t>*Case Alston</t>
  </si>
  <si>
    <t>* Charlie Fortson</t>
  </si>
  <si>
    <t>* Seth Ferguson</t>
  </si>
  <si>
    <t>* Jake Skaggs</t>
  </si>
  <si>
    <t>Christopher Barnet</t>
  </si>
  <si>
    <t>Luke Pierce</t>
  </si>
  <si>
    <t>*Christpher Barnet</t>
  </si>
  <si>
    <t>Mt. Sterling, KY</t>
  </si>
  <si>
    <t>*Luke Pierce</t>
  </si>
  <si>
    <t>Samantha Bogart</t>
  </si>
  <si>
    <t>* Samatha Bogart</t>
  </si>
  <si>
    <t>Corey Moorman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</si>
</sst>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22"/>
      <name val="Calibri"/>
      <family val="2"/>
      <scheme val="minor"/>
    </font>
    <font>
      <b/>
      <sz val="11"/>
      <name val="Arial Black"/>
      <family val="2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0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7" fillId="0" borderId="1" xfId="0" applyFont="1" applyBorder="1" applyAlignment="1">
      <alignment horizontal="center" wrapText="1" shrinkToFit="1"/>
    </xf>
    <xf numFmtId="0" fontId="7" fillId="0" borderId="1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 applyProtection="1">
      <alignment horizontal="center"/>
      <protection locked="0"/>
    </xf>
    <xf numFmtId="1" fontId="7" fillId="0" borderId="1" xfId="0" applyNumberFormat="1" applyFont="1" applyBorder="1" applyAlignment="1" applyProtection="1">
      <alignment horizontal="center" wrapText="1"/>
      <protection hidden="1"/>
    </xf>
    <xf numFmtId="2" fontId="7" fillId="0" borderId="1" xfId="0" applyNumberFormat="1" applyFont="1" applyBorder="1" applyAlignment="1" applyProtection="1">
      <alignment horizontal="center"/>
      <protection hidden="1"/>
    </xf>
    <xf numFmtId="1" fontId="7" fillId="0" borderId="1" xfId="0" applyNumberFormat="1" applyFont="1" applyBorder="1" applyAlignment="1" applyProtection="1">
      <alignment horizontal="center"/>
      <protection hidden="1"/>
    </xf>
    <xf numFmtId="2" fontId="7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1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 shrinkToFit="1"/>
    </xf>
    <xf numFmtId="0" fontId="7" fillId="0" borderId="0" xfId="0" applyFont="1" applyAlignment="1" applyProtection="1">
      <alignment horizontal="center"/>
      <protection locked="0"/>
    </xf>
    <xf numFmtId="14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1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 wrapText="1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 wrapText="1"/>
      <protection hidden="1"/>
    </xf>
    <xf numFmtId="0" fontId="1" fillId="3" borderId="0" xfId="0" applyFont="1" applyFill="1" applyAlignment="1">
      <alignment horizontal="center"/>
    </xf>
    <xf numFmtId="0" fontId="6" fillId="3" borderId="0" xfId="1" applyFont="1" applyFill="1" applyAlignment="1">
      <alignment horizontal="center"/>
    </xf>
    <xf numFmtId="1" fontId="1" fillId="3" borderId="0" xfId="0" applyNumberFormat="1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1" fontId="7" fillId="0" borderId="1" xfId="0" applyNumberFormat="1" applyFont="1" applyBorder="1" applyAlignment="1" applyProtection="1">
      <alignment horizontal="center"/>
      <protection locked="0" hidden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/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11" fillId="0" borderId="1" xfId="0" applyFont="1" applyBorder="1" applyAlignment="1">
      <alignment horizontal="center" wrapText="1" shrinkToFit="1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408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CLUB%20MATCH%202162020%20(3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hacon/AppData/Local/Packages/Microsoft.MicrosoftEdge_8wekyb3d8bbwe/TempState/Downloads/ABRA%20GA%20CLUB%20MATCH%203152020%20(1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ngeloMasterABR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BRA SCORE SHEET "/>
      <sheetName val="INSTRUCTIONS"/>
      <sheetName val="RESULTS COPY"/>
      <sheetName val="Sheet1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>
    <pageSetUpPr fitToPage="1"/>
  </sheetPr>
  <dimension ref="A1:H52"/>
  <sheetViews>
    <sheetView tabSelected="1" topLeftCell="A25" workbookViewId="0">
      <selection activeCell="J50" sqref="J50"/>
    </sheetView>
  </sheetViews>
  <sheetFormatPr defaultRowHeight="15" x14ac:dyDescent="0.25"/>
  <cols>
    <col min="1" max="1" width="9.140625" style="17"/>
    <col min="2" max="2" width="13.42578125" style="17" bestFit="1" customWidth="1"/>
    <col min="3" max="3" width="18.42578125" style="58" bestFit="1" customWidth="1"/>
    <col min="4" max="4" width="15.7109375" style="17" bestFit="1" customWidth="1"/>
    <col min="5" max="5" width="16.140625" style="17" bestFit="1" customWidth="1"/>
    <col min="6" max="6" width="9.140625" style="40"/>
    <col min="7" max="7" width="9.140625" style="17"/>
    <col min="8" max="8" width="16.28515625" style="40" bestFit="1" customWidth="1"/>
  </cols>
  <sheetData>
    <row r="1" spans="1:8" x14ac:dyDescent="0.25">
      <c r="A1" s="19"/>
      <c r="B1" s="19"/>
      <c r="C1" s="55"/>
      <c r="D1" s="19"/>
      <c r="E1" s="19"/>
      <c r="F1" s="38"/>
      <c r="G1" s="19"/>
      <c r="H1" s="38"/>
    </row>
    <row r="2" spans="1:8" ht="28.5" x14ac:dyDescent="0.45">
      <c r="A2" s="19"/>
      <c r="B2" s="19"/>
      <c r="C2" s="56" t="s">
        <v>27</v>
      </c>
      <c r="D2" s="19"/>
      <c r="E2" s="19"/>
      <c r="F2" s="38"/>
      <c r="G2" s="19"/>
      <c r="H2" s="38"/>
    </row>
    <row r="3" spans="1:8" ht="18.75" x14ac:dyDescent="0.3">
      <c r="A3" s="19"/>
      <c r="B3" s="19"/>
      <c r="C3" s="55"/>
      <c r="D3" s="23" t="s">
        <v>29</v>
      </c>
      <c r="E3" s="19"/>
      <c r="F3" s="38"/>
      <c r="G3" s="19"/>
      <c r="H3" s="38"/>
    </row>
    <row r="4" spans="1:8" x14ac:dyDescent="0.25">
      <c r="A4" s="19"/>
      <c r="B4" s="19"/>
      <c r="C4" s="55"/>
      <c r="D4" s="19"/>
      <c r="E4" s="19"/>
      <c r="F4" s="38"/>
      <c r="G4" s="19"/>
      <c r="H4" s="38"/>
    </row>
    <row r="5" spans="1:8" ht="18.75" x14ac:dyDescent="0.4">
      <c r="A5" s="20" t="s">
        <v>0</v>
      </c>
      <c r="B5" s="20" t="s">
        <v>1</v>
      </c>
      <c r="C5" s="57" t="s">
        <v>2</v>
      </c>
      <c r="D5" s="20" t="s">
        <v>40</v>
      </c>
      <c r="E5" s="20" t="s">
        <v>21</v>
      </c>
      <c r="F5" s="39" t="s">
        <v>22</v>
      </c>
      <c r="G5" s="20" t="s">
        <v>14</v>
      </c>
      <c r="H5" s="39" t="s">
        <v>23</v>
      </c>
    </row>
    <row r="6" spans="1:8" x14ac:dyDescent="0.25">
      <c r="A6" s="17">
        <v>1</v>
      </c>
      <c r="B6" s="17" t="s">
        <v>24</v>
      </c>
      <c r="C6" s="24" t="s">
        <v>30</v>
      </c>
      <c r="D6" s="18">
        <f>SUM('Charlie Fortson'!K14)</f>
        <v>45</v>
      </c>
      <c r="E6" s="18">
        <f>SUM('Charlie Fortson'!L14)</f>
        <v>8517</v>
      </c>
      <c r="F6" s="40">
        <f>SUM('Charlie Fortson'!M14)</f>
        <v>189.26666666666668</v>
      </c>
      <c r="G6" s="18">
        <f>SUM('Charlie Fortson'!N14)</f>
        <v>101</v>
      </c>
      <c r="H6" s="40">
        <f>SUM('Charlie Fortson'!O14)</f>
        <v>290.26666666666665</v>
      </c>
    </row>
    <row r="7" spans="1:8" x14ac:dyDescent="0.25">
      <c r="A7" s="50"/>
      <c r="B7" s="50"/>
      <c r="C7" s="51"/>
      <c r="D7" s="52"/>
      <c r="E7" s="52"/>
      <c r="F7" s="53"/>
      <c r="G7" s="52"/>
      <c r="H7" s="53"/>
    </row>
    <row r="8" spans="1:8" x14ac:dyDescent="0.25">
      <c r="A8" s="17">
        <v>2</v>
      </c>
      <c r="B8" s="17" t="s">
        <v>24</v>
      </c>
      <c r="C8" s="24" t="s">
        <v>42</v>
      </c>
      <c r="D8" s="18">
        <f>SUM('Seth Ferguson'!K8)</f>
        <v>18</v>
      </c>
      <c r="E8" s="18">
        <f>SUM('Seth Ferguson'!L8)</f>
        <v>3380.0010000000002</v>
      </c>
      <c r="F8" s="40">
        <f>SUM('Seth Ferguson'!M8)</f>
        <v>187.77783333333335</v>
      </c>
      <c r="G8" s="18">
        <f>SUM('Seth Ferguson'!N8)</f>
        <v>37</v>
      </c>
      <c r="H8" s="40">
        <f>SUM('Seth Ferguson'!O8)</f>
        <v>224.77783333333335</v>
      </c>
    </row>
    <row r="9" spans="1:8" x14ac:dyDescent="0.25">
      <c r="A9" s="17">
        <v>3</v>
      </c>
      <c r="B9" s="17" t="s">
        <v>24</v>
      </c>
      <c r="C9" s="24" t="s">
        <v>54</v>
      </c>
      <c r="D9" s="18">
        <f>SUM('TJ Brown'!K6)</f>
        <v>10</v>
      </c>
      <c r="E9" s="18">
        <f>SUM('TJ Brown'!L6)</f>
        <v>1906</v>
      </c>
      <c r="F9" s="40">
        <f>SUM('TJ Brown'!M6)</f>
        <v>190.6</v>
      </c>
      <c r="G9" s="18">
        <f>SUM('TJ Brown'!N6)</f>
        <v>30</v>
      </c>
      <c r="H9" s="40">
        <f>SUM('TJ Brown'!O6)</f>
        <v>220.6</v>
      </c>
    </row>
    <row r="10" spans="1:8" x14ac:dyDescent="0.25">
      <c r="A10" s="17">
        <v>4</v>
      </c>
      <c r="B10" s="17" t="s">
        <v>24</v>
      </c>
      <c r="C10" s="24" t="s">
        <v>96</v>
      </c>
      <c r="D10" s="18">
        <f>SUM('Christopher Barnet'!K5)</f>
        <v>4</v>
      </c>
      <c r="E10" s="18">
        <f>SUM('Christopher Barnet'!L5)</f>
        <v>734</v>
      </c>
      <c r="F10" s="40">
        <f>SUM('Christopher Barnet'!M5)</f>
        <v>183.5</v>
      </c>
      <c r="G10" s="18">
        <f>SUM('Christopher Barnet'!N5)</f>
        <v>13</v>
      </c>
      <c r="H10" s="40">
        <f>SUM('Christopher Barnet'!O5)</f>
        <v>196.5</v>
      </c>
    </row>
    <row r="11" spans="1:8" x14ac:dyDescent="0.25">
      <c r="A11" s="17">
        <v>5</v>
      </c>
      <c r="B11" s="17" t="s">
        <v>24</v>
      </c>
      <c r="C11" s="24" t="s">
        <v>83</v>
      </c>
      <c r="D11" s="18">
        <f>SUM('Sam Merritt'!K5)</f>
        <v>6</v>
      </c>
      <c r="E11" s="18">
        <f>SUM('Sam Merritt'!L5)</f>
        <v>944</v>
      </c>
      <c r="F11" s="40">
        <f>SUM('Sam Merritt'!M5)</f>
        <v>157.33333333333334</v>
      </c>
      <c r="G11" s="18">
        <f>SUM('Sam Merritt'!N5)</f>
        <v>4</v>
      </c>
      <c r="H11" s="40">
        <f>SUM('Sam Merritt'!O5)</f>
        <v>161.33333333333334</v>
      </c>
    </row>
    <row r="12" spans="1:8" x14ac:dyDescent="0.25">
      <c r="A12" s="17">
        <v>6</v>
      </c>
      <c r="B12" s="17" t="s">
        <v>24</v>
      </c>
      <c r="C12" s="24" t="s">
        <v>103</v>
      </c>
      <c r="D12" s="18">
        <f>SUM('Corey Moorman'!K5)</f>
        <v>4</v>
      </c>
      <c r="E12" s="18">
        <f>SUM('Corey Moorman'!L5)</f>
        <v>474</v>
      </c>
      <c r="F12" s="40">
        <f>SUM('Corey Moorman'!M5)</f>
        <v>118.5</v>
      </c>
      <c r="G12" s="18">
        <f>SUM('Corey Moorman'!N5)</f>
        <v>5</v>
      </c>
      <c r="H12" s="40">
        <f>SUM('Corey Moorman'!O5)</f>
        <v>123.5</v>
      </c>
    </row>
    <row r="13" spans="1:8" x14ac:dyDescent="0.25">
      <c r="A13" s="17">
        <v>7</v>
      </c>
      <c r="B13" s="17" t="s">
        <v>24</v>
      </c>
      <c r="C13" s="24" t="s">
        <v>97</v>
      </c>
      <c r="D13" s="18">
        <f>SUM('Luke Pierce'!K5)</f>
        <v>4</v>
      </c>
      <c r="E13" s="18">
        <f>SUM('Luke Pierce'!L5)</f>
        <v>350</v>
      </c>
      <c r="F13" s="40">
        <f>SUM('Luke Pierce'!M5)</f>
        <v>87.5</v>
      </c>
      <c r="G13" s="18">
        <f>SUM('Luke Pierce'!N5)</f>
        <v>4</v>
      </c>
      <c r="H13" s="40">
        <f>SUM('Luke Pierce'!O5)</f>
        <v>91.5</v>
      </c>
    </row>
    <row r="14" spans="1:8" x14ac:dyDescent="0.25">
      <c r="C14" s="24"/>
      <c r="D14" s="18"/>
      <c r="E14" s="18"/>
      <c r="G14" s="18"/>
    </row>
    <row r="15" spans="1:8" ht="28.5" x14ac:dyDescent="0.45">
      <c r="A15" s="19"/>
      <c r="B15" s="19"/>
      <c r="C15" s="56" t="s">
        <v>48</v>
      </c>
      <c r="D15" s="19"/>
      <c r="E15" s="19"/>
      <c r="F15" s="38"/>
      <c r="G15" s="19"/>
      <c r="H15" s="38"/>
    </row>
    <row r="16" spans="1:8" ht="18.75" x14ac:dyDescent="0.3">
      <c r="A16" s="19"/>
      <c r="B16" s="19"/>
      <c r="C16" s="55"/>
      <c r="D16" s="23" t="s">
        <v>29</v>
      </c>
      <c r="E16" s="19"/>
      <c r="F16" s="38"/>
      <c r="G16" s="19"/>
      <c r="H16" s="38"/>
    </row>
    <row r="17" spans="1:8" x14ac:dyDescent="0.25">
      <c r="A17" s="19"/>
      <c r="B17" s="19"/>
      <c r="C17" s="55"/>
      <c r="D17" s="19"/>
      <c r="E17" s="19"/>
      <c r="F17" s="38"/>
      <c r="G17" s="19"/>
      <c r="H17" s="38"/>
    </row>
    <row r="18" spans="1:8" x14ac:dyDescent="0.25">
      <c r="A18" s="19"/>
      <c r="B18" s="19"/>
      <c r="C18" s="55"/>
      <c r="D18" s="19"/>
      <c r="E18" s="19"/>
      <c r="F18" s="38"/>
      <c r="G18" s="19"/>
      <c r="H18" s="38"/>
    </row>
    <row r="19" spans="1:8" ht="18.75" x14ac:dyDescent="0.4">
      <c r="A19" s="20" t="s">
        <v>0</v>
      </c>
      <c r="B19" s="20" t="s">
        <v>1</v>
      </c>
      <c r="C19" s="57" t="s">
        <v>2</v>
      </c>
      <c r="D19" s="20" t="s">
        <v>40</v>
      </c>
      <c r="E19" s="20" t="s">
        <v>21</v>
      </c>
      <c r="F19" s="39" t="s">
        <v>22</v>
      </c>
      <c r="G19" s="20" t="s">
        <v>14</v>
      </c>
      <c r="H19" s="39" t="s">
        <v>23</v>
      </c>
    </row>
    <row r="20" spans="1:8" x14ac:dyDescent="0.25">
      <c r="A20" s="17">
        <v>1</v>
      </c>
      <c r="B20" s="17" t="s">
        <v>43</v>
      </c>
      <c r="C20" s="24" t="s">
        <v>66</v>
      </c>
      <c r="D20" s="18">
        <f>SUM('Shelby Matoy'!K9)</f>
        <v>26</v>
      </c>
      <c r="E20" s="18">
        <f>SUM('Shelby Matoy'!L9)</f>
        <v>4937</v>
      </c>
      <c r="F20" s="40">
        <f>SUM('Shelby Matoy'!M9)</f>
        <v>189.88461538461539</v>
      </c>
      <c r="G20" s="18">
        <f>SUM('Shelby Matoy'!N9)</f>
        <v>76</v>
      </c>
      <c r="H20" s="40">
        <f>SUM('Shelby Matoy'!O9)</f>
        <v>265.88461538461536</v>
      </c>
    </row>
    <row r="21" spans="1:8" x14ac:dyDescent="0.25">
      <c r="A21" s="17">
        <v>2</v>
      </c>
      <c r="B21" s="17" t="s">
        <v>43</v>
      </c>
      <c r="C21" s="24" t="s">
        <v>44</v>
      </c>
      <c r="D21" s="18">
        <f>SUM('Lexie Davis'!K9)</f>
        <v>24</v>
      </c>
      <c r="E21" s="18">
        <f>SUM('Lexie Davis'!L9)</f>
        <v>4549.0010000000002</v>
      </c>
      <c r="F21" s="40">
        <f>SUM('Lexie Davis'!M9)</f>
        <v>189.54170833333333</v>
      </c>
      <c r="G21" s="18">
        <f>SUM('Lexie Davis'!N9)</f>
        <v>57</v>
      </c>
      <c r="H21" s="40">
        <f>SUM('Lexie Davis'!O9)</f>
        <v>246.54170833333333</v>
      </c>
    </row>
    <row r="22" spans="1:8" x14ac:dyDescent="0.25">
      <c r="A22" s="50"/>
      <c r="B22" s="50"/>
      <c r="C22" s="51"/>
      <c r="D22" s="52"/>
      <c r="E22" s="52"/>
      <c r="F22" s="53"/>
      <c r="G22" s="52"/>
      <c r="H22" s="53"/>
    </row>
    <row r="23" spans="1:8" x14ac:dyDescent="0.25">
      <c r="A23" s="17">
        <v>3</v>
      </c>
      <c r="B23" s="17" t="s">
        <v>43</v>
      </c>
      <c r="C23" s="24" t="s">
        <v>45</v>
      </c>
      <c r="D23" s="18">
        <f>SUM('Darek Biggs'!K8)</f>
        <v>16</v>
      </c>
      <c r="E23" s="18">
        <f>SUM('Darek Biggs'!L8)</f>
        <v>3013</v>
      </c>
      <c r="F23" s="40">
        <f>SUM('Darek Biggs'!M8)</f>
        <v>188.3125</v>
      </c>
      <c r="G23" s="18">
        <f>SUM('Darek Biggs'!N8)</f>
        <v>28</v>
      </c>
      <c r="H23" s="40">
        <f>SUM('Darek Biggs'!O8)</f>
        <v>216.3125</v>
      </c>
    </row>
    <row r="24" spans="1:8" x14ac:dyDescent="0.25">
      <c r="A24" s="17">
        <v>4</v>
      </c>
      <c r="B24" s="17" t="s">
        <v>43</v>
      </c>
      <c r="C24" s="24" t="s">
        <v>63</v>
      </c>
      <c r="D24" s="18">
        <f>SUM('Jake Skaggs'!K8)</f>
        <v>12</v>
      </c>
      <c r="E24" s="18">
        <f>SUM('Jake Skaggs'!L8)</f>
        <v>2177</v>
      </c>
      <c r="F24" s="40">
        <f>SUM('Jake Skaggs'!M8)</f>
        <v>181.41666666666666</v>
      </c>
      <c r="G24" s="18">
        <f>SUM('Jake Skaggs'!N8)</f>
        <v>26</v>
      </c>
      <c r="H24" s="40">
        <f>SUM('Jake Skaggs'!O8)</f>
        <v>207.41666666666666</v>
      </c>
    </row>
    <row r="25" spans="1:8" x14ac:dyDescent="0.25">
      <c r="A25" s="17">
        <v>5</v>
      </c>
      <c r="B25" s="17" t="s">
        <v>43</v>
      </c>
      <c r="C25" s="24" t="s">
        <v>78</v>
      </c>
      <c r="D25" s="18">
        <f>SUM('Colton Gayne'!K8)</f>
        <v>16</v>
      </c>
      <c r="E25" s="18">
        <f>SUM('Colton Gayne'!L8)</f>
        <v>2894</v>
      </c>
      <c r="F25" s="40">
        <f>SUM('Colton Gayne'!M8)</f>
        <v>180.875</v>
      </c>
      <c r="G25" s="18">
        <f>SUM('Colton Gayne'!N8)</f>
        <v>20</v>
      </c>
      <c r="H25" s="40">
        <f>SUM('Colton Gayne'!O8)</f>
        <v>200.875</v>
      </c>
    </row>
    <row r="26" spans="1:8" x14ac:dyDescent="0.25">
      <c r="A26" s="17">
        <v>6</v>
      </c>
      <c r="B26" s="17" t="s">
        <v>43</v>
      </c>
      <c r="C26" s="24" t="s">
        <v>85</v>
      </c>
      <c r="D26" s="18">
        <f>SUM('Celeste Brown'!K5)</f>
        <v>4</v>
      </c>
      <c r="E26" s="18">
        <f>SUM('Celeste Brown'!L5)</f>
        <v>712</v>
      </c>
      <c r="F26" s="40">
        <f>SUM('Celeste Brown'!M5)</f>
        <v>178</v>
      </c>
      <c r="G26" s="18">
        <f>SUM('Celeste Brown'!N5)</f>
        <v>4</v>
      </c>
      <c r="H26" s="40">
        <f>SUM('Celeste Brown'!O5)</f>
        <v>182</v>
      </c>
    </row>
    <row r="27" spans="1:8" x14ac:dyDescent="0.25">
      <c r="A27" s="17">
        <v>7</v>
      </c>
      <c r="B27" s="17" t="s">
        <v>43</v>
      </c>
      <c r="C27" s="24" t="s">
        <v>65</v>
      </c>
      <c r="D27" s="18">
        <f>SUM('McKinley Bryant'!K5)</f>
        <v>3</v>
      </c>
      <c r="E27" s="18">
        <f>SUM('McKinley Bryant'!L5)</f>
        <v>126</v>
      </c>
      <c r="F27" s="40">
        <f>SUM('McKinley Bryant'!M5)</f>
        <v>42</v>
      </c>
      <c r="G27" s="18">
        <f>SUM('McKinley Bryant'!N5)</f>
        <v>4</v>
      </c>
      <c r="H27" s="40">
        <f>SUM('McKinley Bryant'!O5)</f>
        <v>46</v>
      </c>
    </row>
    <row r="28" spans="1:8" x14ac:dyDescent="0.25">
      <c r="C28" s="24"/>
      <c r="D28" s="18"/>
      <c r="E28" s="18"/>
      <c r="G28" s="18"/>
    </row>
    <row r="29" spans="1:8" x14ac:dyDescent="0.25">
      <c r="A29" s="19"/>
      <c r="B29" s="19"/>
      <c r="C29" s="55"/>
      <c r="D29" s="19"/>
      <c r="E29" s="19"/>
      <c r="F29" s="38"/>
      <c r="G29" s="19"/>
      <c r="H29" s="38"/>
    </row>
    <row r="30" spans="1:8" ht="28.5" x14ac:dyDescent="0.45">
      <c r="A30" s="19"/>
      <c r="B30" s="19"/>
      <c r="C30" s="56" t="s">
        <v>28</v>
      </c>
      <c r="D30" s="19"/>
      <c r="E30" s="19"/>
      <c r="F30" s="38"/>
      <c r="G30" s="19"/>
      <c r="H30" s="38"/>
    </row>
    <row r="31" spans="1:8" ht="18.75" x14ac:dyDescent="0.3">
      <c r="A31" s="19"/>
      <c r="B31" s="19"/>
      <c r="C31" s="55"/>
      <c r="D31" s="23" t="s">
        <v>29</v>
      </c>
      <c r="E31" s="19"/>
      <c r="F31" s="38"/>
      <c r="G31" s="19"/>
      <c r="H31" s="38"/>
    </row>
    <row r="32" spans="1:8" x14ac:dyDescent="0.25">
      <c r="A32" s="19"/>
      <c r="B32" s="19"/>
      <c r="C32" s="55"/>
      <c r="D32" s="19"/>
      <c r="E32" s="19"/>
      <c r="F32" s="38"/>
      <c r="G32" s="19"/>
      <c r="H32" s="38"/>
    </row>
    <row r="33" spans="1:8" x14ac:dyDescent="0.25">
      <c r="A33" s="19"/>
      <c r="B33" s="19"/>
      <c r="C33" s="55"/>
      <c r="D33" s="19"/>
      <c r="E33" s="19"/>
      <c r="F33" s="38"/>
      <c r="G33" s="19"/>
      <c r="H33" s="38"/>
    </row>
    <row r="34" spans="1:8" ht="18.75" x14ac:dyDescent="0.4">
      <c r="A34" s="20" t="s">
        <v>0</v>
      </c>
      <c r="B34" s="20" t="s">
        <v>1</v>
      </c>
      <c r="C34" s="57" t="s">
        <v>2</v>
      </c>
      <c r="D34" s="20" t="s">
        <v>40</v>
      </c>
      <c r="E34" s="20" t="s">
        <v>21</v>
      </c>
      <c r="F34" s="39" t="s">
        <v>22</v>
      </c>
      <c r="G34" s="20" t="s">
        <v>14</v>
      </c>
      <c r="H34" s="39" t="s">
        <v>23</v>
      </c>
    </row>
    <row r="35" spans="1:8" x14ac:dyDescent="0.25">
      <c r="A35" s="17">
        <v>1</v>
      </c>
      <c r="B35" s="17" t="s">
        <v>26</v>
      </c>
      <c r="C35" s="24" t="s">
        <v>31</v>
      </c>
      <c r="D35" s="18">
        <f>SUM('Will Fortson'!K10)</f>
        <v>25</v>
      </c>
      <c r="E35" s="18">
        <f>SUM('Will Fortson'!L10)</f>
        <v>4418.0010000000002</v>
      </c>
      <c r="F35" s="40">
        <f>SUM('Will Fortson'!M10)</f>
        <v>176.72004000000001</v>
      </c>
      <c r="G35" s="18">
        <f>SUM('Will Fortson'!N10)</f>
        <v>62</v>
      </c>
      <c r="H35" s="40">
        <f>SUM('Will Fortson'!O10)</f>
        <v>238.72004000000001</v>
      </c>
    </row>
    <row r="36" spans="1:8" x14ac:dyDescent="0.25">
      <c r="A36" s="50"/>
      <c r="B36" s="50"/>
      <c r="C36" s="51"/>
      <c r="D36" s="52"/>
      <c r="E36" s="52"/>
      <c r="F36" s="53"/>
      <c r="G36" s="52"/>
      <c r="H36" s="53"/>
    </row>
    <row r="37" spans="1:8" x14ac:dyDescent="0.25">
      <c r="A37" s="17">
        <v>2</v>
      </c>
      <c r="B37" s="17" t="s">
        <v>26</v>
      </c>
      <c r="C37" s="24" t="s">
        <v>32</v>
      </c>
      <c r="D37" s="18">
        <f>SUM('Matt Hudson'!K8)</f>
        <v>18</v>
      </c>
      <c r="E37" s="18">
        <f>SUM('Matt Hudson'!L8)</f>
        <v>3111</v>
      </c>
      <c r="F37" s="40">
        <f>SUM('Matt Hudson'!M8)</f>
        <v>172.83333333333334</v>
      </c>
      <c r="G37" s="18">
        <f>SUM('Matt Hudson'!N8)</f>
        <v>41</v>
      </c>
      <c r="H37" s="40">
        <f>SUM('Matt Hudson'!O8)</f>
        <v>213.83333333333334</v>
      </c>
    </row>
    <row r="38" spans="1:8" x14ac:dyDescent="0.25">
      <c r="A38" s="17">
        <v>3</v>
      </c>
      <c r="B38" s="17" t="s">
        <v>26</v>
      </c>
      <c r="C38" s="24" t="s">
        <v>90</v>
      </c>
      <c r="D38" s="18">
        <f>SUM('Case Alston'!K6)</f>
        <v>10</v>
      </c>
      <c r="E38" s="18">
        <f>SUM('Case Alston'!L6)</f>
        <v>1449</v>
      </c>
      <c r="F38" s="40">
        <f>SUM('Case Alston'!M6)</f>
        <v>144.9</v>
      </c>
      <c r="G38" s="18">
        <f>SUM('Case Alston'!N6)</f>
        <v>15</v>
      </c>
      <c r="H38" s="40">
        <f>SUM('Case Alston'!O6)</f>
        <v>159.9</v>
      </c>
    </row>
    <row r="39" spans="1:8" x14ac:dyDescent="0.25">
      <c r="A39" s="17">
        <v>4</v>
      </c>
      <c r="B39" s="17" t="s">
        <v>26</v>
      </c>
      <c r="C39" s="24" t="s">
        <v>72</v>
      </c>
      <c r="D39" s="18">
        <f>SUM('Cutter Lofton'!K5)</f>
        <v>3</v>
      </c>
      <c r="E39" s="18">
        <f>SUM('Cutter Lofton'!L5)</f>
        <v>457</v>
      </c>
      <c r="F39" s="40">
        <f>SUM('Cutter Lofton'!M5)</f>
        <v>152.33333333333334</v>
      </c>
      <c r="G39" s="18">
        <f>SUM('Cutter Lofton'!N5)</f>
        <v>5</v>
      </c>
      <c r="H39" s="40">
        <f>SUM('Cutter Lofton'!O5)</f>
        <v>157.33333333333334</v>
      </c>
    </row>
    <row r="40" spans="1:8" x14ac:dyDescent="0.25">
      <c r="A40" s="17">
        <v>5</v>
      </c>
      <c r="B40" s="17" t="s">
        <v>26</v>
      </c>
      <c r="C40" s="24" t="s">
        <v>96</v>
      </c>
      <c r="D40" s="18">
        <f>SUM('Christopher Barnet'!K17)</f>
        <v>4</v>
      </c>
      <c r="E40" s="18">
        <f>SUM('Christopher Barnet'!L17)</f>
        <v>258</v>
      </c>
      <c r="F40" s="40">
        <f>SUM('Christopher Barnet'!M17)</f>
        <v>64.5</v>
      </c>
      <c r="G40" s="18">
        <f>SUM('Christopher Barnet'!N17)</f>
        <v>4</v>
      </c>
      <c r="H40" s="40">
        <f>SUM('Christopher Barnet'!O17)</f>
        <v>68.5</v>
      </c>
    </row>
    <row r="41" spans="1:8" x14ac:dyDescent="0.25">
      <c r="A41" s="17">
        <v>6</v>
      </c>
      <c r="B41" s="17" t="s">
        <v>26</v>
      </c>
      <c r="C41" s="24" t="s">
        <v>97</v>
      </c>
      <c r="D41" s="18">
        <f>SUM('Luke Pierce'!K15)</f>
        <v>4</v>
      </c>
      <c r="E41" s="18">
        <f>SUM('Luke Pierce'!L15)</f>
        <v>358</v>
      </c>
      <c r="F41" s="40">
        <f>SUM('Luke Pierce'!M15)</f>
        <v>89.5</v>
      </c>
      <c r="G41" s="18">
        <f>SUM('Luke Pierce'!N15)</f>
        <v>9</v>
      </c>
      <c r="H41" s="40">
        <f>SUM('Luke Pierce'!O15)</f>
        <v>98.5</v>
      </c>
    </row>
    <row r="42" spans="1:8" x14ac:dyDescent="0.25">
      <c r="A42" s="17">
        <v>7</v>
      </c>
      <c r="B42" s="17" t="s">
        <v>26</v>
      </c>
      <c r="C42" s="24" t="s">
        <v>101</v>
      </c>
      <c r="D42" s="18">
        <f>SUM('Samantha Bogart'!K5)</f>
        <v>4</v>
      </c>
      <c r="E42" s="18">
        <f>SUM('Samantha Bogart'!L5)</f>
        <v>86</v>
      </c>
      <c r="F42" s="40">
        <f>SUM('Samantha Bogart'!M5)</f>
        <v>21.5</v>
      </c>
      <c r="G42" s="18">
        <f>SUM('Samantha Bogart'!N5)</f>
        <v>5</v>
      </c>
      <c r="H42" s="40">
        <f>SUM('Samantha Bogart'!O5)</f>
        <v>26.5</v>
      </c>
    </row>
    <row r="44" spans="1:8" x14ac:dyDescent="0.25">
      <c r="A44" s="19"/>
      <c r="B44" s="19"/>
      <c r="C44" s="55"/>
      <c r="D44" s="19"/>
      <c r="E44" s="19"/>
      <c r="F44" s="38"/>
      <c r="G44" s="19"/>
      <c r="H44" s="38"/>
    </row>
    <row r="45" spans="1:8" ht="28.5" x14ac:dyDescent="0.45">
      <c r="A45" s="19"/>
      <c r="B45" s="19"/>
      <c r="C45" s="56" t="s">
        <v>36</v>
      </c>
      <c r="D45" s="19"/>
      <c r="E45" s="19"/>
      <c r="F45" s="38"/>
      <c r="G45" s="19"/>
      <c r="H45" s="38"/>
    </row>
    <row r="46" spans="1:8" ht="18.75" x14ac:dyDescent="0.3">
      <c r="A46" s="19"/>
      <c r="B46" s="19"/>
      <c r="C46" s="55"/>
      <c r="D46" s="23" t="s">
        <v>29</v>
      </c>
      <c r="E46" s="19"/>
      <c r="F46" s="38"/>
      <c r="G46" s="19"/>
      <c r="H46" s="38"/>
    </row>
    <row r="47" spans="1:8" x14ac:dyDescent="0.25">
      <c r="A47" s="19"/>
      <c r="B47" s="19"/>
      <c r="C47" s="55"/>
      <c r="D47" s="19"/>
      <c r="E47" s="19"/>
      <c r="F47" s="38"/>
      <c r="G47" s="19"/>
      <c r="H47" s="38"/>
    </row>
    <row r="48" spans="1:8" ht="18.75" x14ac:dyDescent="0.4">
      <c r="A48" s="20" t="s">
        <v>0</v>
      </c>
      <c r="B48" s="20" t="s">
        <v>1</v>
      </c>
      <c r="C48" s="57" t="s">
        <v>2</v>
      </c>
      <c r="D48" s="20" t="s">
        <v>40</v>
      </c>
      <c r="E48" s="20" t="s">
        <v>21</v>
      </c>
      <c r="F48" s="39" t="s">
        <v>22</v>
      </c>
      <c r="G48" s="20" t="s">
        <v>14</v>
      </c>
      <c r="H48" s="39" t="s">
        <v>23</v>
      </c>
    </row>
    <row r="49" spans="1:8" x14ac:dyDescent="0.25">
      <c r="A49" s="17">
        <v>1</v>
      </c>
      <c r="B49" s="17" t="s">
        <v>57</v>
      </c>
      <c r="C49" s="37" t="s">
        <v>55</v>
      </c>
      <c r="D49" s="18">
        <f>SUM('Vanessa Brown'!K6)</f>
        <v>10</v>
      </c>
      <c r="E49" s="18">
        <f>SUM('Vanessa Brown'!L6)</f>
        <v>1783</v>
      </c>
      <c r="F49" s="40">
        <f>SUM('Vanessa Brown'!M6)</f>
        <v>178.3</v>
      </c>
      <c r="G49" s="18">
        <f>SUM('Vanessa Brown'!N6)</f>
        <v>47</v>
      </c>
      <c r="H49" s="40">
        <f>SUM('Vanessa Brown'!O6)</f>
        <v>225.3</v>
      </c>
    </row>
    <row r="50" spans="1:8" x14ac:dyDescent="0.25">
      <c r="A50" s="17">
        <v>2</v>
      </c>
      <c r="B50" s="17" t="s">
        <v>57</v>
      </c>
      <c r="C50" s="37" t="s">
        <v>56</v>
      </c>
      <c r="D50" s="18">
        <f>SUM('Mackenna Johnson'!K6)</f>
        <v>8</v>
      </c>
      <c r="E50" s="18">
        <f>SUM('Mackenna Johnson'!L6)</f>
        <v>1398</v>
      </c>
      <c r="F50" s="40">
        <f>SUM('Mackenna Johnson'!M6)</f>
        <v>174.75</v>
      </c>
      <c r="G50" s="18">
        <f>SUM('Mackenna Johnson'!N6)</f>
        <v>9</v>
      </c>
      <c r="H50" s="40">
        <f>SUM('Mackenna Johnson'!O6)</f>
        <v>183.75</v>
      </c>
    </row>
    <row r="51" spans="1:8" x14ac:dyDescent="0.25">
      <c r="A51" s="17">
        <v>3</v>
      </c>
      <c r="B51" s="17" t="s">
        <v>57</v>
      </c>
      <c r="C51" s="37" t="s">
        <v>75</v>
      </c>
      <c r="D51" s="18">
        <f>SUM('Tyler Lofton'!K5)</f>
        <v>3</v>
      </c>
      <c r="E51" s="18">
        <f>SUM('Tyler Lofton'!L5)</f>
        <v>521</v>
      </c>
      <c r="F51" s="40">
        <f>SUM('Tyler Lofton'!M5)</f>
        <v>173.66666666666666</v>
      </c>
      <c r="G51" s="18">
        <f>SUM('Tyler Lofton'!N5)</f>
        <v>5</v>
      </c>
      <c r="H51" s="40">
        <f>SUM('Tyler Lofton'!O5)</f>
        <v>178.66666666666666</v>
      </c>
    </row>
    <row r="52" spans="1:8" x14ac:dyDescent="0.25">
      <c r="A52" s="17">
        <v>4</v>
      </c>
      <c r="B52" s="17" t="s">
        <v>57</v>
      </c>
      <c r="C52" s="24" t="s">
        <v>39</v>
      </c>
      <c r="D52" s="18">
        <f>SUM('Jackson Hudson'!K7)</f>
        <v>14</v>
      </c>
      <c r="E52" s="18">
        <f>SUM('Jackson Hudson'!L7)</f>
        <v>2272</v>
      </c>
      <c r="F52" s="40">
        <f>SUM('Jackson Hudson'!M7)</f>
        <v>162.28571428571428</v>
      </c>
      <c r="G52" s="18">
        <f>SUM('Jackson Hudson'!N7)</f>
        <v>16</v>
      </c>
      <c r="H52" s="40">
        <f>SUM('Jackson Hudson'!O7)</f>
        <v>178.28571428571428</v>
      </c>
    </row>
  </sheetData>
  <sortState xmlns:xlrd2="http://schemas.microsoft.com/office/spreadsheetml/2017/richdata2" ref="C8:H13">
    <sortCondition descending="1" ref="H6:H13"/>
  </sortState>
  <hyperlinks>
    <hyperlink ref="C6" location="'Charlie Fortson'!A1" display="Charlie Fortson" xr:uid="{439249A6-5CE8-4393-ABA0-D94BFF281967}"/>
    <hyperlink ref="C35" location="'Will Fortson'!A1" display="Will Forston" xr:uid="{D55482D3-4907-4415-B71C-45750DB41A2D}"/>
    <hyperlink ref="C37" location="'Matt Hudson'!A1" display="Matt Hudson" xr:uid="{5845981A-CC17-4D41-92C5-ED43A6433161}"/>
    <hyperlink ref="C52" location="'Jackson Hudson'!A1" display="Jackson Hudson" xr:uid="{95487DCB-D7FF-4292-8702-24B44D086FAB}"/>
    <hyperlink ref="C8" location="'Seth Ferguson'!A1" display="Seth Ferguson" xr:uid="{4588F08A-E6FC-41AC-BC1E-9FA054E5E242}"/>
    <hyperlink ref="C23" location="'Darek Biggs'!A1" display="Darek Biggs" xr:uid="{5252F169-1C5B-4CDA-AAB5-AB69B20A87DE}"/>
    <hyperlink ref="C21" location="'Lexie Davis'!A1" display="Lexie Davis" xr:uid="{AA615E6F-15F9-49C0-9FBE-683E8156C03C}"/>
    <hyperlink ref="C9" location="'TJ Brown'!A1" display="TJ Brown" xr:uid="{5C9C1F45-2908-421B-9262-C2E8982147A8}"/>
    <hyperlink ref="C49" location="'Vanessa Brown'!A1" display="Vanessa Brown" xr:uid="{DF81B7D3-50E9-4828-A1F4-B732CED10FDF}"/>
    <hyperlink ref="C50" location="'Mackenna Johnson'!A1" display="Mackenna Johnson" xr:uid="{CAE7CCEC-D849-4A7E-88B6-72AA21848214}"/>
    <hyperlink ref="C24" location="'Jake Skaggs'!A1" display="Jake Skaggs" xr:uid="{EA705A1C-E3BA-4310-BC77-E26F9541A2FA}"/>
    <hyperlink ref="C27" location="'McKinley Bryant'!A1" display="McKinely Bryant" xr:uid="{EE15C44E-D482-46AB-ADD9-DFD501579C9A}"/>
    <hyperlink ref="C39" location="'Cutter Lofton'!A1" display="Cutter Lofton" xr:uid="{019F143B-1AC2-4C18-AF0D-6BC217DB955F}"/>
    <hyperlink ref="C51" location="'Tyler Lofton'!A1" display="Tyler Lofton" xr:uid="{01C0794F-2AA7-4CA9-A586-561E9A4A5EE6}"/>
    <hyperlink ref="C25" location="'Colton Gayne'!A1" display="Colton Gayne" xr:uid="{0A9911D6-416B-4B8F-A57F-AEF3E8DD811E}"/>
    <hyperlink ref="C20" location="'Shelby Matoy'!A1" display="Matory, Shelby" xr:uid="{BC13C653-36EF-4101-93D6-019E3D2615C2}"/>
    <hyperlink ref="C26" location="'Celeste Brown'!A1" display="Celeste Brown" xr:uid="{860E4CBB-83BB-4C83-84C8-17E0D05557BA}"/>
    <hyperlink ref="C38" location="'Case Alston'!A1" display="Case Alston" xr:uid="{9C0FFAF8-A4FA-4614-8D5C-2C0FE5CFC654}"/>
    <hyperlink ref="C41" location="'Luke Pierce'!A1" display="Luke Pierce" xr:uid="{CEB001D0-7F46-4C82-AC13-151F6F6A2DD6}"/>
    <hyperlink ref="C40" location="'Christopher Barnet'!A1" display="Christopher Barnet" xr:uid="{B1F8CC31-8720-43DB-9217-7744EA1791F0}"/>
    <hyperlink ref="C10" location="'Christopher Barnet'!A1" display="Christopher Barnet" xr:uid="{5673EF7B-2BC7-42C1-95DD-EDC9B9D30B22}"/>
    <hyperlink ref="C13" location="'Luke Pierce'!A1" display="Luke Pierce" xr:uid="{829083D6-70D3-40A6-A5DD-8AA90E9B89AF}"/>
    <hyperlink ref="C42" location="'Samantha Bogart'!A1" display="Samantha Bogart" xr:uid="{7106ABEC-D944-4539-9A31-62012B171689}"/>
    <hyperlink ref="C12" location="'Corey Moorman'!A1" display="Corey Moorman" xr:uid="{8DEB377E-5098-466D-9A73-D15E2A64F73F}"/>
  </hyperlinks>
  <pageMargins left="0.7" right="0.7" top="0.75" bottom="0.75" header="0.3" footer="0.3"/>
  <pageSetup scale="8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E006B-E5ED-41DE-B074-022D9DC5EC27}">
  <dimension ref="A1:Q7"/>
  <sheetViews>
    <sheetView workbookViewId="0">
      <selection activeCell="C16" sqref="C16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37</v>
      </c>
      <c r="B2" s="26" t="s">
        <v>38</v>
      </c>
      <c r="C2" s="27">
        <v>43877</v>
      </c>
      <c r="D2" s="28" t="s">
        <v>25</v>
      </c>
      <c r="E2" s="29">
        <v>156</v>
      </c>
      <c r="F2" s="29">
        <v>169</v>
      </c>
      <c r="G2" s="29">
        <v>174</v>
      </c>
      <c r="H2" s="29">
        <v>175</v>
      </c>
      <c r="I2" s="29"/>
      <c r="J2" s="29"/>
      <c r="K2" s="30">
        <v>4</v>
      </c>
      <c r="L2" s="30">
        <v>674</v>
      </c>
      <c r="M2" s="31">
        <v>168.5</v>
      </c>
      <c r="N2" s="32">
        <v>5</v>
      </c>
      <c r="O2" s="33">
        <v>173.5</v>
      </c>
    </row>
    <row r="3" spans="1:17" x14ac:dyDescent="0.25">
      <c r="A3" s="25" t="s">
        <v>37</v>
      </c>
      <c r="B3" s="26" t="s">
        <v>38</v>
      </c>
      <c r="C3" s="27">
        <v>43905</v>
      </c>
      <c r="D3" s="28" t="s">
        <v>25</v>
      </c>
      <c r="E3" s="29">
        <v>172</v>
      </c>
      <c r="F3" s="29">
        <v>167</v>
      </c>
      <c r="G3" s="29">
        <v>155</v>
      </c>
      <c r="H3" s="29">
        <v>177</v>
      </c>
      <c r="I3" s="29"/>
      <c r="J3" s="29"/>
      <c r="K3" s="30">
        <v>4</v>
      </c>
      <c r="L3" s="30">
        <v>671</v>
      </c>
      <c r="M3" s="31">
        <v>167.75</v>
      </c>
      <c r="N3" s="32">
        <v>3</v>
      </c>
      <c r="O3" s="33">
        <v>170.75</v>
      </c>
    </row>
    <row r="4" spans="1:17" x14ac:dyDescent="0.25">
      <c r="A4" s="25" t="s">
        <v>71</v>
      </c>
      <c r="B4" s="26" t="s">
        <v>38</v>
      </c>
      <c r="C4" s="27">
        <v>43968</v>
      </c>
      <c r="D4" s="28" t="s">
        <v>25</v>
      </c>
      <c r="E4" s="29">
        <v>168</v>
      </c>
      <c r="F4" s="29">
        <v>157</v>
      </c>
      <c r="G4" s="29">
        <v>149</v>
      </c>
      <c r="H4" s="29">
        <v>158</v>
      </c>
      <c r="I4" s="29">
        <v>143</v>
      </c>
      <c r="J4" s="29">
        <v>152</v>
      </c>
      <c r="K4" s="30">
        <v>6</v>
      </c>
      <c r="L4" s="30">
        <v>927</v>
      </c>
      <c r="M4" s="31">
        <v>154.5</v>
      </c>
      <c r="N4" s="32">
        <v>8</v>
      </c>
      <c r="O4" s="33">
        <v>162.5</v>
      </c>
    </row>
    <row r="7" spans="1:17" x14ac:dyDescent="0.25">
      <c r="K7" s="16">
        <f>SUM(K2:K6)</f>
        <v>14</v>
      </c>
      <c r="L7" s="16">
        <f>SUM(L2:L6)</f>
        <v>2272</v>
      </c>
      <c r="M7" s="22">
        <f>SUM(L7/K7)</f>
        <v>162.28571428571428</v>
      </c>
      <c r="N7" s="16">
        <f>SUM(N2:N6)</f>
        <v>16</v>
      </c>
      <c r="O7" s="22">
        <f>SUM(M7+N7)</f>
        <v>178.28571428571428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2"/>
    <protectedRange algorithmName="SHA-512" hashValue="ON39YdpmFHfN9f47KpiRvqrKx0V9+erV1CNkpWzYhW/Qyc6aT8rEyCrvauWSYGZK2ia3o7vd3akF07acHAFpOA==" saltValue="yVW9XmDwTqEnmpSGai0KYg==" spinCount="100000" sqref="D2" name="Range1_1_1_2_1_1"/>
    <protectedRange algorithmName="SHA-512" hashValue="ON39YdpmFHfN9f47KpiRvqrKx0V9+erV1CNkpWzYhW/Qyc6aT8rEyCrvauWSYGZK2ia3o7vd3akF07acHAFpOA==" saltValue="yVW9XmDwTqEnmpSGai0KYg==" spinCount="100000" sqref="E2:J2" name="Range1_4_2"/>
    <protectedRange algorithmName="SHA-512" hashValue="ON39YdpmFHfN9f47KpiRvqrKx0V9+erV1CNkpWzYhW/Qyc6aT8rEyCrvauWSYGZK2ia3o7vd3akF07acHAFpOA==" saltValue="yVW9XmDwTqEnmpSGai0KYg==" spinCount="100000" sqref="B3" name="Range1_1_2_3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ON39YdpmFHfN9f47KpiRvqrKx0V9+erV1CNkpWzYhW/Qyc6aT8rEyCrvauWSYGZK2ia3o7vd3akF07acHAFpOA==" saltValue="yVW9XmDwTqEnmpSGai0KYg==" spinCount="100000" sqref="D3" name="Range1_1_1_2_1_1_2"/>
    <protectedRange algorithmName="SHA-512" hashValue="ON39YdpmFHfN9f47KpiRvqrKx0V9+erV1CNkpWzYhW/Qyc6aT8rEyCrvauWSYGZK2ia3o7vd3akF07acHAFpOA==" saltValue="yVW9XmDwTqEnmpSGai0KYg==" spinCount="100000" sqref="C3" name="Range1_1_2_1_1"/>
    <protectedRange algorithmName="SHA-512" hashValue="ON39YdpmFHfN9f47KpiRvqrKx0V9+erV1CNkpWzYhW/Qyc6aT8rEyCrvauWSYGZK2ia3o7vd3akF07acHAFpOA==" saltValue="yVW9XmDwTqEnmpSGai0KYg==" spinCount="100000" sqref="B4:C4" name="Range1_1_2_6_1"/>
    <protectedRange algorithmName="SHA-512" hashValue="ON39YdpmFHfN9f47KpiRvqrKx0V9+erV1CNkpWzYhW/Qyc6aT8rEyCrvauWSYGZK2ia3o7vd3akF07acHAFpOA==" saltValue="yVW9XmDwTqEnmpSGai0KYg==" spinCount="100000" sqref="D4" name="Range1_1_1_2_5_1"/>
    <protectedRange algorithmName="SHA-512" hashValue="ON39YdpmFHfN9f47KpiRvqrKx0V9+erV1CNkpWzYhW/Qyc6aT8rEyCrvauWSYGZK2ia3o7vd3akF07acHAFpOA==" saltValue="yVW9XmDwTqEnmpSGai0KYg==" spinCount="100000" sqref="E4:J4" name="Range1_4_6_1"/>
  </protectedRanges>
  <conditionalFormatting sqref="F2">
    <cfRule type="top10" dxfId="257" priority="17" rank="1"/>
  </conditionalFormatting>
  <conditionalFormatting sqref="H2">
    <cfRule type="top10" dxfId="256" priority="16" rank="1"/>
  </conditionalFormatting>
  <conditionalFormatting sqref="G2">
    <cfRule type="top10" dxfId="255" priority="14" rank="1"/>
  </conditionalFormatting>
  <conditionalFormatting sqref="I2">
    <cfRule type="top10" dxfId="254" priority="15" rank="1"/>
  </conditionalFormatting>
  <conditionalFormatting sqref="J2">
    <cfRule type="top10" dxfId="253" priority="13" rank="1"/>
  </conditionalFormatting>
  <conditionalFormatting sqref="E2">
    <cfRule type="top10" dxfId="252" priority="18" rank="1"/>
  </conditionalFormatting>
  <conditionalFormatting sqref="F3">
    <cfRule type="top10" dxfId="251" priority="11" rank="1"/>
  </conditionalFormatting>
  <conditionalFormatting sqref="H3">
    <cfRule type="top10" dxfId="250" priority="10" rank="1"/>
  </conditionalFormatting>
  <conditionalFormatting sqref="G3">
    <cfRule type="top10" dxfId="249" priority="8" rank="1"/>
  </conditionalFormatting>
  <conditionalFormatting sqref="I3">
    <cfRule type="top10" dxfId="248" priority="9" rank="1"/>
  </conditionalFormatting>
  <conditionalFormatting sqref="J3">
    <cfRule type="top10" dxfId="247" priority="7" rank="1"/>
  </conditionalFormatting>
  <conditionalFormatting sqref="E3">
    <cfRule type="top10" dxfId="246" priority="12" rank="1"/>
  </conditionalFormatting>
  <conditionalFormatting sqref="F4">
    <cfRule type="top10" dxfId="245" priority="5" rank="1"/>
  </conditionalFormatting>
  <conditionalFormatting sqref="H4">
    <cfRule type="top10" dxfId="244" priority="4" rank="1"/>
  </conditionalFormatting>
  <conditionalFormatting sqref="G4">
    <cfRule type="top10" dxfId="243" priority="2" rank="1"/>
  </conditionalFormatting>
  <conditionalFormatting sqref="I4">
    <cfRule type="top10" dxfId="242" priority="3" rank="1"/>
  </conditionalFormatting>
  <conditionalFormatting sqref="J4">
    <cfRule type="top10" dxfId="241" priority="1" rank="1"/>
  </conditionalFormatting>
  <conditionalFormatting sqref="E4">
    <cfRule type="top10" dxfId="240" priority="6" rank="1"/>
  </conditionalFormatting>
  <hyperlinks>
    <hyperlink ref="Q1" location="'National Youth Rankings 2020'!A1" display="Return to Rankings" xr:uid="{3105E585-26C3-4D1F-A761-61EC5FD65B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B09CF00-4203-4452-AAD3-8C600F1EE167}">
          <x14:formula1>
            <xm:f>'C:\Users\abra2\AppData\Local\Packages\Microsoft.MicrosoftEdge_8wekyb3d8bbwe\TempState\Downloads\[ABRA GA CLUB MATCH 2162020 (3).xlsm]DATA'!#REF!</xm:f>
          </x14:formula1>
          <xm:sqref>D2 B2</xm:sqref>
        </x14:dataValidation>
        <x14:dataValidation type="list" allowBlank="1" showInputMessage="1" showErrorMessage="1" xr:uid="{D48ACD5C-CE2A-444F-9D86-06C55C49D0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76CDE-57EF-4E67-82C9-C32586E3967F}">
  <dimension ref="A1:Q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41" t="s">
        <v>60</v>
      </c>
      <c r="B2" s="42" t="s">
        <v>61</v>
      </c>
      <c r="C2" s="43">
        <v>43953</v>
      </c>
      <c r="D2" s="44" t="s">
        <v>62</v>
      </c>
      <c r="E2" s="45">
        <v>181</v>
      </c>
      <c r="F2" s="45">
        <v>181</v>
      </c>
      <c r="G2" s="45">
        <v>181</v>
      </c>
      <c r="H2" s="45"/>
      <c r="I2" s="45"/>
      <c r="J2" s="45"/>
      <c r="K2" s="46">
        <v>3</v>
      </c>
      <c r="L2" s="46">
        <v>543</v>
      </c>
      <c r="M2" s="47">
        <v>181</v>
      </c>
      <c r="N2" s="48">
        <v>11</v>
      </c>
      <c r="O2" s="49">
        <v>192</v>
      </c>
    </row>
    <row r="3" spans="1:17" x14ac:dyDescent="0.25">
      <c r="A3" s="25" t="s">
        <v>60</v>
      </c>
      <c r="B3" s="26" t="s">
        <v>61</v>
      </c>
      <c r="C3" s="27">
        <v>43972</v>
      </c>
      <c r="D3" s="28" t="s">
        <v>62</v>
      </c>
      <c r="E3" s="29">
        <v>182</v>
      </c>
      <c r="F3" s="29">
        <v>187</v>
      </c>
      <c r="G3" s="29">
        <v>183</v>
      </c>
      <c r="H3" s="29"/>
      <c r="I3" s="29"/>
      <c r="J3" s="29"/>
      <c r="K3" s="30">
        <v>3</v>
      </c>
      <c r="L3" s="30">
        <v>552</v>
      </c>
      <c r="M3" s="31">
        <f>SUM(L3/K3)</f>
        <v>184</v>
      </c>
      <c r="N3" s="32">
        <v>5</v>
      </c>
      <c r="O3" s="33">
        <f>SUM(M3+N3)</f>
        <v>189</v>
      </c>
    </row>
    <row r="4" spans="1:17" x14ac:dyDescent="0.25">
      <c r="A4" s="25" t="s">
        <v>43</v>
      </c>
      <c r="B4" s="26" t="s">
        <v>95</v>
      </c>
      <c r="C4" s="27">
        <v>43995</v>
      </c>
      <c r="D4" s="28" t="s">
        <v>62</v>
      </c>
      <c r="E4" s="29">
        <v>185</v>
      </c>
      <c r="F4" s="29">
        <v>176</v>
      </c>
      <c r="G4" s="29">
        <v>185</v>
      </c>
      <c r="H4" s="29"/>
      <c r="I4" s="29"/>
      <c r="J4" s="29"/>
      <c r="K4" s="30">
        <v>3</v>
      </c>
      <c r="L4" s="30">
        <v>546</v>
      </c>
      <c r="M4" s="31">
        <v>182</v>
      </c>
      <c r="N4" s="32">
        <v>5</v>
      </c>
      <c r="O4" s="33">
        <v>187</v>
      </c>
    </row>
    <row r="5" spans="1:17" x14ac:dyDescent="0.25">
      <c r="A5" s="25" t="s">
        <v>43</v>
      </c>
      <c r="B5" s="26" t="s">
        <v>95</v>
      </c>
      <c r="C5" s="27">
        <v>44000</v>
      </c>
      <c r="D5" s="28" t="s">
        <v>62</v>
      </c>
      <c r="E5" s="29">
        <v>185</v>
      </c>
      <c r="F5" s="29">
        <v>177</v>
      </c>
      <c r="G5" s="29">
        <v>174</v>
      </c>
      <c r="H5" s="29"/>
      <c r="I5" s="29"/>
      <c r="J5" s="29"/>
      <c r="K5" s="30">
        <v>3</v>
      </c>
      <c r="L5" s="30">
        <v>536</v>
      </c>
      <c r="M5" s="31">
        <v>178.66666666666666</v>
      </c>
      <c r="N5" s="32">
        <v>5</v>
      </c>
      <c r="O5" s="33">
        <v>183.66666666666666</v>
      </c>
    </row>
    <row r="8" spans="1:17" x14ac:dyDescent="0.25">
      <c r="K8" s="16">
        <f>SUM(K2:K7)</f>
        <v>12</v>
      </c>
      <c r="L8" s="16">
        <f>SUM(L2:L7)</f>
        <v>2177</v>
      </c>
      <c r="M8" s="22">
        <f>SUM(L8/K8)</f>
        <v>181.41666666666666</v>
      </c>
      <c r="N8" s="16">
        <f>SUM(N2:N7)</f>
        <v>26</v>
      </c>
      <c r="O8" s="22">
        <f>SUM(M8+N8)</f>
        <v>207.41666666666666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2" name="Range1_1_2"/>
    <protectedRange algorithmName="SHA-512" hashValue="ON39YdpmFHfN9f47KpiRvqrKx0V9+erV1CNkpWzYhW/Qyc6aT8rEyCrvauWSYGZK2ia3o7vd3akF07acHAFpOA==" saltValue="yVW9XmDwTqEnmpSGai0KYg==" spinCount="100000" sqref="E2:J2" name="Range1_4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B3" name="Range1_1_2_1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ON39YdpmFHfN9f47KpiRvqrKx0V9+erV1CNkpWzYhW/Qyc6aT8rEyCrvauWSYGZK2ia3o7vd3akF07acHAFpOA==" saltValue="yVW9XmDwTqEnmpSGai0KYg==" spinCount="100000" sqref="B4:C4" name="Range1_1_2_8"/>
    <protectedRange algorithmName="SHA-512" hashValue="ON39YdpmFHfN9f47KpiRvqrKx0V9+erV1CNkpWzYhW/Qyc6aT8rEyCrvauWSYGZK2ia3o7vd3akF07acHAFpOA==" saltValue="yVW9XmDwTqEnmpSGai0KYg==" spinCount="100000" sqref="D4" name="Range1_1_1_2_3"/>
    <protectedRange algorithmName="SHA-512" hashValue="ON39YdpmFHfN9f47KpiRvqrKx0V9+erV1CNkpWzYhW/Qyc6aT8rEyCrvauWSYGZK2ia3o7vd3akF07acHAFpOA==" saltValue="yVW9XmDwTqEnmpSGai0KYg==" spinCount="100000" sqref="E4:J4" name="Range1_4_2"/>
    <protectedRange algorithmName="SHA-512" hashValue="ON39YdpmFHfN9f47KpiRvqrKx0V9+erV1CNkpWzYhW/Qyc6aT8rEyCrvauWSYGZK2ia3o7vd3akF07acHAFpOA==" saltValue="yVW9XmDwTqEnmpSGai0KYg==" spinCount="100000" sqref="B5:C5" name="Range1_1_2_1_1"/>
    <protectedRange algorithmName="SHA-512" hashValue="ON39YdpmFHfN9f47KpiRvqrKx0V9+erV1CNkpWzYhW/Qyc6aT8rEyCrvauWSYGZK2ia3o7vd3akF07acHAFpOA==" saltValue="yVW9XmDwTqEnmpSGai0KYg==" spinCount="100000" sqref="D5" name="Range1_1_1_2_3_1"/>
    <protectedRange algorithmName="SHA-512" hashValue="ON39YdpmFHfN9f47KpiRvqrKx0V9+erV1CNkpWzYhW/Qyc6aT8rEyCrvauWSYGZK2ia3o7vd3akF07acHAFpOA==" saltValue="yVW9XmDwTqEnmpSGai0KYg==" spinCount="100000" sqref="E5:J5" name="Range1_4_1_1"/>
  </protectedRanges>
  <conditionalFormatting sqref="E2">
    <cfRule type="top10" dxfId="239" priority="24" rank="1"/>
  </conditionalFormatting>
  <conditionalFormatting sqref="F2">
    <cfRule type="top10" dxfId="238" priority="23" rank="1"/>
  </conditionalFormatting>
  <conditionalFormatting sqref="G2">
    <cfRule type="top10" dxfId="237" priority="22" rank="1"/>
  </conditionalFormatting>
  <conditionalFormatting sqref="H2">
    <cfRule type="top10" dxfId="236" priority="21" rank="1"/>
  </conditionalFormatting>
  <conditionalFormatting sqref="I2">
    <cfRule type="top10" dxfId="235" priority="20" rank="1"/>
  </conditionalFormatting>
  <conditionalFormatting sqref="J2">
    <cfRule type="top10" dxfId="234" priority="19" rank="1"/>
  </conditionalFormatting>
  <conditionalFormatting sqref="E3">
    <cfRule type="top10" dxfId="233" priority="13" rank="1"/>
  </conditionalFormatting>
  <conditionalFormatting sqref="F3">
    <cfRule type="top10" dxfId="232" priority="14" rank="1"/>
  </conditionalFormatting>
  <conditionalFormatting sqref="G3">
    <cfRule type="top10" dxfId="231" priority="15" rank="1"/>
  </conditionalFormatting>
  <conditionalFormatting sqref="H3">
    <cfRule type="top10" dxfId="230" priority="16" rank="1"/>
  </conditionalFormatting>
  <conditionalFormatting sqref="I3">
    <cfRule type="top10" dxfId="229" priority="17" rank="1"/>
  </conditionalFormatting>
  <conditionalFormatting sqref="J3">
    <cfRule type="top10" dxfId="228" priority="18" rank="1"/>
  </conditionalFormatting>
  <conditionalFormatting sqref="E4">
    <cfRule type="top10" dxfId="227" priority="12" rank="1"/>
  </conditionalFormatting>
  <conditionalFormatting sqref="F4">
    <cfRule type="top10" dxfId="226" priority="11" rank="1"/>
  </conditionalFormatting>
  <conditionalFormatting sqref="G4">
    <cfRule type="top10" dxfId="225" priority="10" rank="1"/>
  </conditionalFormatting>
  <conditionalFormatting sqref="H4">
    <cfRule type="top10" dxfId="224" priority="9" rank="1"/>
  </conditionalFormatting>
  <conditionalFormatting sqref="I4">
    <cfRule type="top10" dxfId="223" priority="8" rank="1"/>
  </conditionalFormatting>
  <conditionalFormatting sqref="J4">
    <cfRule type="top10" dxfId="222" priority="7" rank="1"/>
  </conditionalFormatting>
  <conditionalFormatting sqref="E5">
    <cfRule type="top10" dxfId="221" priority="6" rank="1"/>
  </conditionalFormatting>
  <conditionalFormatting sqref="F5">
    <cfRule type="top10" dxfId="220" priority="5" rank="1"/>
  </conditionalFormatting>
  <conditionalFormatting sqref="G5">
    <cfRule type="top10" dxfId="219" priority="4" rank="1"/>
  </conditionalFormatting>
  <conditionalFormatting sqref="H5">
    <cfRule type="top10" dxfId="218" priority="3" rank="1"/>
  </conditionalFormatting>
  <conditionalFormatting sqref="I5">
    <cfRule type="top10" dxfId="217" priority="2" rank="1"/>
  </conditionalFormatting>
  <conditionalFormatting sqref="J5">
    <cfRule type="top10" dxfId="216" priority="1" rank="1"/>
  </conditionalFormatting>
  <hyperlinks>
    <hyperlink ref="Q1" location="'National Youth Rankings 2020'!A1" display="Return to Rankings" xr:uid="{6382E033-56F0-41B1-AA15-12657B12EFE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2DDBAC-ECA2-4359-B82A-7EEC6DBE8C45}">
          <x14:formula1>
            <xm:f>'C:\Users\abra2\Desktop\ABRA Files and More\AUTO BENCH REST ASSOCIATION FILE\ABRA 2019\Georgia\[Georgia Results 01 19 20.xlsm]DATA SHEET'!#REF!</xm:f>
          </x14:formula1>
          <xm:sqref>B1:B3</xm:sqref>
        </x14:dataValidation>
        <x14:dataValidation type="list" allowBlank="1" showInputMessage="1" showErrorMessage="1" xr:uid="{BBD9B5EB-E96C-4F73-8D5E-18CC98E608A1}">
          <x14:formula1>
            <xm:f>'C:\Users\abra2\Desktop\ABRA Files and More\AUTO BENCH REST ASSOCIATION FILE\ABRA 2019\Georgia\[Georgia Results 01 19 20.xlsm]DATA SHEET'!#REF!</xm:f>
          </x14:formula1>
          <xm:sqref>D2:D3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B3B7E-D3BA-4B72-B3A3-8CDF4735B49E}">
  <dimension ref="A1:Q9"/>
  <sheetViews>
    <sheetView workbookViewId="0">
      <selection activeCell="F23" sqref="F23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43</v>
      </c>
      <c r="B2" s="26" t="s">
        <v>46</v>
      </c>
      <c r="C2" s="27">
        <v>43905</v>
      </c>
      <c r="D2" s="36" t="s">
        <v>47</v>
      </c>
      <c r="E2" s="29">
        <v>193</v>
      </c>
      <c r="F2" s="29">
        <v>189</v>
      </c>
      <c r="G2" s="29">
        <v>193</v>
      </c>
      <c r="H2" s="29">
        <v>193</v>
      </c>
      <c r="I2" s="29"/>
      <c r="J2" s="29"/>
      <c r="K2" s="30">
        <v>4</v>
      </c>
      <c r="L2" s="30">
        <v>768</v>
      </c>
      <c r="M2" s="31">
        <v>192</v>
      </c>
      <c r="N2" s="32">
        <v>5</v>
      </c>
      <c r="O2" s="33">
        <v>197</v>
      </c>
    </row>
    <row r="3" spans="1:17" x14ac:dyDescent="0.25">
      <c r="A3" s="25" t="s">
        <v>67</v>
      </c>
      <c r="B3" s="26" t="s">
        <v>46</v>
      </c>
      <c r="C3" s="27">
        <v>43968</v>
      </c>
      <c r="D3" s="28" t="s">
        <v>25</v>
      </c>
      <c r="E3" s="29">
        <v>188</v>
      </c>
      <c r="F3" s="29">
        <v>188</v>
      </c>
      <c r="G3" s="29">
        <v>189</v>
      </c>
      <c r="H3" s="29">
        <v>183</v>
      </c>
      <c r="I3" s="29">
        <v>187</v>
      </c>
      <c r="J3" s="29">
        <v>187</v>
      </c>
      <c r="K3" s="30">
        <v>6</v>
      </c>
      <c r="L3" s="30">
        <v>1122</v>
      </c>
      <c r="M3" s="31">
        <v>187</v>
      </c>
      <c r="N3" s="32">
        <v>12</v>
      </c>
      <c r="O3" s="33">
        <v>199</v>
      </c>
    </row>
    <row r="4" spans="1:17" x14ac:dyDescent="0.25">
      <c r="A4" s="25" t="s">
        <v>60</v>
      </c>
      <c r="B4" s="26" t="s">
        <v>46</v>
      </c>
      <c r="C4" s="27">
        <v>43981</v>
      </c>
      <c r="D4" s="28" t="s">
        <v>89</v>
      </c>
      <c r="E4" s="54">
        <v>193.001</v>
      </c>
      <c r="F4" s="54">
        <v>193</v>
      </c>
      <c r="G4" s="54">
        <v>194</v>
      </c>
      <c r="H4" s="54">
        <v>195</v>
      </c>
      <c r="I4" s="54"/>
      <c r="J4" s="54"/>
      <c r="K4" s="30">
        <v>4</v>
      </c>
      <c r="L4" s="30">
        <v>775.00099999999998</v>
      </c>
      <c r="M4" s="31">
        <v>193.75024999999999</v>
      </c>
      <c r="N4" s="32">
        <v>13</v>
      </c>
      <c r="O4" s="33">
        <v>206.75024999999999</v>
      </c>
    </row>
    <row r="5" spans="1:17" x14ac:dyDescent="0.25">
      <c r="A5" s="25" t="s">
        <v>60</v>
      </c>
      <c r="B5" s="26" t="s">
        <v>46</v>
      </c>
      <c r="C5" s="27">
        <v>43982</v>
      </c>
      <c r="D5" s="28" t="s">
        <v>89</v>
      </c>
      <c r="E5" s="54">
        <v>187</v>
      </c>
      <c r="F5" s="54">
        <v>188</v>
      </c>
      <c r="G5" s="54">
        <v>189</v>
      </c>
      <c r="H5" s="54">
        <v>185</v>
      </c>
      <c r="I5" s="54">
        <v>185</v>
      </c>
      <c r="J5" s="54">
        <v>188</v>
      </c>
      <c r="K5" s="30">
        <v>6</v>
      </c>
      <c r="L5" s="30">
        <v>1122</v>
      </c>
      <c r="M5" s="31">
        <v>187</v>
      </c>
      <c r="N5" s="32">
        <v>16</v>
      </c>
      <c r="O5" s="33">
        <v>203</v>
      </c>
    </row>
    <row r="6" spans="1:17" x14ac:dyDescent="0.25">
      <c r="A6" s="25" t="s">
        <v>60</v>
      </c>
      <c r="B6" s="26" t="s">
        <v>46</v>
      </c>
      <c r="C6" s="27">
        <v>44009</v>
      </c>
      <c r="D6" s="28" t="s">
        <v>89</v>
      </c>
      <c r="E6" s="54">
        <v>191</v>
      </c>
      <c r="F6" s="54">
        <v>186</v>
      </c>
      <c r="G6" s="54">
        <v>192</v>
      </c>
      <c r="H6" s="54">
        <v>193</v>
      </c>
      <c r="I6" s="54"/>
      <c r="J6" s="54"/>
      <c r="K6" s="30">
        <v>4</v>
      </c>
      <c r="L6" s="30">
        <v>762</v>
      </c>
      <c r="M6" s="31">
        <v>190.5</v>
      </c>
      <c r="N6" s="32">
        <v>11</v>
      </c>
      <c r="O6" s="33">
        <v>201.5</v>
      </c>
    </row>
    <row r="9" spans="1:17" x14ac:dyDescent="0.25">
      <c r="K9" s="16">
        <f>SUM(K2:K8)</f>
        <v>24</v>
      </c>
      <c r="L9" s="16">
        <f>SUM(L2:L8)</f>
        <v>4549.0010000000002</v>
      </c>
      <c r="M9" s="22">
        <f>SUM(L9/K9)</f>
        <v>189.54170833333333</v>
      </c>
      <c r="N9" s="16">
        <f>SUM(N2:N8)</f>
        <v>57</v>
      </c>
      <c r="O9" s="22">
        <f>SUM(M9+N9)</f>
        <v>246.54170833333333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B2" name="Range1_1_2_3"/>
    <protectedRange algorithmName="SHA-512" hashValue="ON39YdpmFHfN9f47KpiRvqrKx0V9+erV1CNkpWzYhW/Qyc6aT8rEyCrvauWSYGZK2ia3o7vd3akF07acHAFpOA==" saltValue="yVW9XmDwTqEnmpSGai0KYg==" spinCount="100000" sqref="E2:J2" name="Range1_4_3"/>
    <protectedRange algorithmName="SHA-512" hashValue="ON39YdpmFHfN9f47KpiRvqrKx0V9+erV1CNkpWzYhW/Qyc6aT8rEyCrvauWSYGZK2ia3o7vd3akF07acHAFpOA==" saltValue="yVW9XmDwTqEnmpSGai0KYg==" spinCount="100000" sqref="B3:C3" name="Range1_1_2_7"/>
    <protectedRange algorithmName="SHA-512" hashValue="ON39YdpmFHfN9f47KpiRvqrKx0V9+erV1CNkpWzYhW/Qyc6aT8rEyCrvauWSYGZK2ia3o7vd3akF07acHAFpOA==" saltValue="yVW9XmDwTqEnmpSGai0KYg==" spinCount="100000" sqref="D3" name="Range1_1_1_2_6"/>
    <protectedRange algorithmName="SHA-512" hashValue="ON39YdpmFHfN9f47KpiRvqrKx0V9+erV1CNkpWzYhW/Qyc6aT8rEyCrvauWSYGZK2ia3o7vd3akF07acHAFpOA==" saltValue="yVW9XmDwTqEnmpSGai0KYg==" spinCount="100000" sqref="E3:J3" name="Range1_4_7"/>
    <protectedRange algorithmName="SHA-512" hashValue="ON39YdpmFHfN9f47KpiRvqrKx0V9+erV1CNkpWzYhW/Qyc6aT8rEyCrvauWSYGZK2ia3o7vd3akF07acHAFpOA==" saltValue="yVW9XmDwTqEnmpSGai0KYg==" spinCount="100000" sqref="B4:C4" name="Range1_1_2_7_1"/>
    <protectedRange algorithmName="SHA-512" hashValue="ON39YdpmFHfN9f47KpiRvqrKx0V9+erV1CNkpWzYhW/Qyc6aT8rEyCrvauWSYGZK2ia3o7vd3akF07acHAFpOA==" saltValue="yVW9XmDwTqEnmpSGai0KYg==" spinCount="100000" sqref="D4" name="Range1_1_1_2_6_1"/>
    <protectedRange algorithmName="SHA-512" hashValue="ON39YdpmFHfN9f47KpiRvqrKx0V9+erV1CNkpWzYhW/Qyc6aT8rEyCrvauWSYGZK2ia3o7vd3akF07acHAFpOA==" saltValue="yVW9XmDwTqEnmpSGai0KYg==" spinCount="100000" sqref="E4:J4" name="Range1_4_7_1"/>
    <protectedRange algorithmName="SHA-512" hashValue="ON39YdpmFHfN9f47KpiRvqrKx0V9+erV1CNkpWzYhW/Qyc6aT8rEyCrvauWSYGZK2ia3o7vd3akF07acHAFpOA==" saltValue="yVW9XmDwTqEnmpSGai0KYg==" spinCount="100000" sqref="B5:C5" name="Range1_1_2_2"/>
    <protectedRange algorithmName="SHA-512" hashValue="ON39YdpmFHfN9f47KpiRvqrKx0V9+erV1CNkpWzYhW/Qyc6aT8rEyCrvauWSYGZK2ia3o7vd3akF07acHAFpOA==" saltValue="yVW9XmDwTqEnmpSGai0KYg==" spinCount="100000" sqref="D5" name="Range1_1_1_2_1"/>
    <protectedRange algorithmName="SHA-512" hashValue="ON39YdpmFHfN9f47KpiRvqrKx0V9+erV1CNkpWzYhW/Qyc6aT8rEyCrvauWSYGZK2ia3o7vd3akF07acHAFpOA==" saltValue="yVW9XmDwTqEnmpSGai0KYg==" spinCount="100000" sqref="E5:J5" name="Range1_4_2"/>
    <protectedRange algorithmName="SHA-512" hashValue="ON39YdpmFHfN9f47KpiRvqrKx0V9+erV1CNkpWzYhW/Qyc6aT8rEyCrvauWSYGZK2ia3o7vd3akF07acHAFpOA==" saltValue="yVW9XmDwTqEnmpSGai0KYg==" spinCount="100000" sqref="B6:C6" name="Range1_1_2_4"/>
    <protectedRange algorithmName="SHA-512" hashValue="ON39YdpmFHfN9f47KpiRvqrKx0V9+erV1CNkpWzYhW/Qyc6aT8rEyCrvauWSYGZK2ia3o7vd3akF07acHAFpOA==" saltValue="yVW9XmDwTqEnmpSGai0KYg==" spinCount="100000" sqref="D6" name="Range1_1_1_2_3"/>
    <protectedRange algorithmName="SHA-512" hashValue="ON39YdpmFHfN9f47KpiRvqrKx0V9+erV1CNkpWzYhW/Qyc6aT8rEyCrvauWSYGZK2ia3o7vd3akF07acHAFpOA==" saltValue="yVW9XmDwTqEnmpSGai0KYg==" spinCount="100000" sqref="E6:J6" name="Range1_4_4"/>
  </protectedRanges>
  <conditionalFormatting sqref="F2">
    <cfRule type="top10" dxfId="215" priority="29" rank="1"/>
  </conditionalFormatting>
  <conditionalFormatting sqref="J2">
    <cfRule type="top10" dxfId="214" priority="25" rank="1"/>
  </conditionalFormatting>
  <conditionalFormatting sqref="E2">
    <cfRule type="top10" dxfId="213" priority="30" rank="1"/>
  </conditionalFormatting>
  <conditionalFormatting sqref="G2">
    <cfRule type="top10" dxfId="212" priority="28" rank="1"/>
  </conditionalFormatting>
  <conditionalFormatting sqref="H2">
    <cfRule type="top10" dxfId="211" priority="27" rank="1"/>
  </conditionalFormatting>
  <conditionalFormatting sqref="I2">
    <cfRule type="top10" dxfId="210" priority="26" rank="1"/>
  </conditionalFormatting>
  <conditionalFormatting sqref="E3">
    <cfRule type="top10" dxfId="209" priority="24" rank="1"/>
  </conditionalFormatting>
  <conditionalFormatting sqref="F3">
    <cfRule type="top10" dxfId="208" priority="23" rank="1"/>
  </conditionalFormatting>
  <conditionalFormatting sqref="G3">
    <cfRule type="top10" dxfId="207" priority="22" rank="1"/>
  </conditionalFormatting>
  <conditionalFormatting sqref="H3">
    <cfRule type="top10" dxfId="206" priority="21" rank="1"/>
  </conditionalFormatting>
  <conditionalFormatting sqref="I3">
    <cfRule type="top10" dxfId="205" priority="20" rank="1"/>
  </conditionalFormatting>
  <conditionalFormatting sqref="J3">
    <cfRule type="top10" dxfId="204" priority="19" rank="1"/>
  </conditionalFormatting>
  <conditionalFormatting sqref="E4">
    <cfRule type="top10" dxfId="203" priority="18" rank="1"/>
  </conditionalFormatting>
  <conditionalFormatting sqref="F4">
    <cfRule type="top10" dxfId="202" priority="17" rank="1"/>
  </conditionalFormatting>
  <conditionalFormatting sqref="G4">
    <cfRule type="top10" dxfId="201" priority="16" rank="1"/>
  </conditionalFormatting>
  <conditionalFormatting sqref="H4">
    <cfRule type="top10" dxfId="200" priority="15" rank="1"/>
  </conditionalFormatting>
  <conditionalFormatting sqref="I4">
    <cfRule type="top10" dxfId="199" priority="14" rank="1"/>
  </conditionalFormatting>
  <conditionalFormatting sqref="J4">
    <cfRule type="top10" dxfId="198" priority="13" rank="1"/>
  </conditionalFormatting>
  <conditionalFormatting sqref="E5">
    <cfRule type="top10" dxfId="197" priority="12" rank="1"/>
  </conditionalFormatting>
  <conditionalFormatting sqref="F5">
    <cfRule type="top10" dxfId="196" priority="11" rank="1"/>
  </conditionalFormatting>
  <conditionalFormatting sqref="G5">
    <cfRule type="top10" dxfId="195" priority="10" rank="1"/>
  </conditionalFormatting>
  <conditionalFormatting sqref="H5">
    <cfRule type="top10" dxfId="194" priority="9" rank="1"/>
  </conditionalFormatting>
  <conditionalFormatting sqref="I5">
    <cfRule type="top10" dxfId="193" priority="8" rank="1"/>
  </conditionalFormatting>
  <conditionalFormatting sqref="J5">
    <cfRule type="top10" dxfId="192" priority="7" rank="1"/>
  </conditionalFormatting>
  <conditionalFormatting sqref="E6">
    <cfRule type="top10" dxfId="191" priority="6" rank="1"/>
  </conditionalFormatting>
  <conditionalFormatting sqref="F6">
    <cfRule type="top10" dxfId="190" priority="5" rank="1"/>
  </conditionalFormatting>
  <conditionalFormatting sqref="G6">
    <cfRule type="top10" dxfId="189" priority="4" rank="1"/>
  </conditionalFormatting>
  <conditionalFormatting sqref="H6">
    <cfRule type="top10" dxfId="188" priority="3" rank="1"/>
  </conditionalFormatting>
  <conditionalFormatting sqref="I6">
    <cfRule type="top10" dxfId="187" priority="2" rank="1"/>
  </conditionalFormatting>
  <conditionalFormatting sqref="J6">
    <cfRule type="top10" dxfId="186" priority="1" rank="1"/>
  </conditionalFormatting>
  <hyperlinks>
    <hyperlink ref="Q1" location="'National Youth Rankings 2020'!A1" display="Return to Rankings" xr:uid="{6FD46D4B-0EF9-4803-B0EE-001652A8A85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68114C-E598-40B4-A9C4-C32D89E99A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4E7B6A0-A0F4-449C-BDC2-7304DDA484FF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E0D3-3AA2-49D5-B928-754D46156C69}">
  <dimension ref="A1:Q15"/>
  <sheetViews>
    <sheetView workbookViewId="0">
      <selection activeCell="C23" sqref="C23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88</v>
      </c>
      <c r="B2" s="26" t="s">
        <v>100</v>
      </c>
      <c r="C2" s="27">
        <v>44002</v>
      </c>
      <c r="D2" s="28" t="s">
        <v>99</v>
      </c>
      <c r="E2" s="29">
        <v>178</v>
      </c>
      <c r="F2" s="29">
        <v>172</v>
      </c>
      <c r="G2" s="29">
        <v>0</v>
      </c>
      <c r="H2" s="29">
        <v>0</v>
      </c>
      <c r="I2" s="29"/>
      <c r="J2" s="29"/>
      <c r="K2" s="30">
        <v>4</v>
      </c>
      <c r="L2" s="30">
        <v>350</v>
      </c>
      <c r="M2" s="31">
        <v>87.5</v>
      </c>
      <c r="N2" s="32">
        <v>4</v>
      </c>
      <c r="O2" s="33">
        <v>91.5</v>
      </c>
    </row>
    <row r="5" spans="1:17" x14ac:dyDescent="0.25">
      <c r="K5" s="16">
        <f>SUM(K2:K4)</f>
        <v>4</v>
      </c>
      <c r="L5" s="16">
        <f>SUM(L2:L4)</f>
        <v>350</v>
      </c>
      <c r="M5" s="22">
        <f>SUM(L5/K5)</f>
        <v>87.5</v>
      </c>
      <c r="N5" s="16">
        <f>SUM(N2:N4)</f>
        <v>4</v>
      </c>
      <c r="O5" s="22">
        <f>SUM(M5+N5)</f>
        <v>91.5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25" t="s">
        <v>91</v>
      </c>
      <c r="B12" s="26" t="s">
        <v>100</v>
      </c>
      <c r="C12" s="27">
        <v>44002</v>
      </c>
      <c r="D12" s="28" t="s">
        <v>99</v>
      </c>
      <c r="E12" s="29">
        <v>174</v>
      </c>
      <c r="F12" s="29">
        <v>184</v>
      </c>
      <c r="G12" s="29">
        <v>0</v>
      </c>
      <c r="H12" s="29">
        <v>0</v>
      </c>
      <c r="I12" s="29"/>
      <c r="J12" s="29"/>
      <c r="K12" s="30">
        <v>4</v>
      </c>
      <c r="L12" s="30">
        <v>358</v>
      </c>
      <c r="M12" s="31">
        <v>89.5</v>
      </c>
      <c r="N12" s="32">
        <v>9</v>
      </c>
      <c r="O12" s="33">
        <v>98.5</v>
      </c>
    </row>
    <row r="15" spans="1:17" x14ac:dyDescent="0.25">
      <c r="K15" s="16">
        <f>SUM(K12:K14)</f>
        <v>4</v>
      </c>
      <c r="L15" s="16">
        <f>SUM(L12:L14)</f>
        <v>358</v>
      </c>
      <c r="M15" s="22">
        <f>SUM(L15/K15)</f>
        <v>89.5</v>
      </c>
      <c r="N15" s="16">
        <f>SUM(N12:N14)</f>
        <v>9</v>
      </c>
      <c r="O15" s="22">
        <f>SUM(M15+N15)</f>
        <v>98.5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4_1"/>
    <protectedRange algorithmName="SHA-512" hashValue="ON39YdpmFHfN9f47KpiRvqrKx0V9+erV1CNkpWzYhW/Qyc6aT8rEyCrvauWSYGZK2ia3o7vd3akF07acHAFpOA==" saltValue="yVW9XmDwTqEnmpSGai0KYg==" spinCount="100000" sqref="E2:J2" name="Range1_4_4"/>
    <protectedRange algorithmName="SHA-512" hashValue="ON39YdpmFHfN9f47KpiRvqrKx0V9+erV1CNkpWzYhW/Qyc6aT8rEyCrvauWSYGZK2ia3o7vd3akF07acHAFpOA==" saltValue="yVW9XmDwTqEnmpSGai0KYg==" spinCount="100000" sqref="B12:C12" name="Range1_1_2_5"/>
    <protectedRange algorithmName="SHA-512" hashValue="ON39YdpmFHfN9f47KpiRvqrKx0V9+erV1CNkpWzYhW/Qyc6aT8rEyCrvauWSYGZK2ia3o7vd3akF07acHAFpOA==" saltValue="yVW9XmDwTqEnmpSGai0KYg==" spinCount="100000" sqref="D12" name="Range1_1_1_2_5"/>
    <protectedRange algorithmName="SHA-512" hashValue="ON39YdpmFHfN9f47KpiRvqrKx0V9+erV1CNkpWzYhW/Qyc6aT8rEyCrvauWSYGZK2ia3o7vd3akF07acHAFpOA==" saltValue="yVW9XmDwTqEnmpSGai0KYg==" spinCount="100000" sqref="E12:J12" name="Range1_4_5"/>
  </protectedRanges>
  <conditionalFormatting sqref="E2">
    <cfRule type="top10" dxfId="185" priority="18" rank="1"/>
  </conditionalFormatting>
  <conditionalFormatting sqref="F2">
    <cfRule type="top10" dxfId="184" priority="17" rank="1"/>
  </conditionalFormatting>
  <conditionalFormatting sqref="G2">
    <cfRule type="top10" dxfId="183" priority="16" rank="1"/>
  </conditionalFormatting>
  <conditionalFormatting sqref="H2">
    <cfRule type="top10" dxfId="182" priority="15" rank="1"/>
  </conditionalFormatting>
  <conditionalFormatting sqref="I2">
    <cfRule type="top10" dxfId="181" priority="14" rank="1"/>
  </conditionalFormatting>
  <conditionalFormatting sqref="J2">
    <cfRule type="top10" dxfId="180" priority="13" rank="1"/>
  </conditionalFormatting>
  <conditionalFormatting sqref="E12">
    <cfRule type="top10" dxfId="179" priority="1" rank="1"/>
  </conditionalFormatting>
  <conditionalFormatting sqref="F12">
    <cfRule type="top10" dxfId="178" priority="2" rank="1"/>
  </conditionalFormatting>
  <conditionalFormatting sqref="G12">
    <cfRule type="top10" dxfId="177" priority="3" rank="1"/>
  </conditionalFormatting>
  <conditionalFormatting sqref="H12">
    <cfRule type="top10" dxfId="176" priority="4" rank="1"/>
  </conditionalFormatting>
  <conditionalFormatting sqref="I12">
    <cfRule type="top10" dxfId="175" priority="5" rank="1"/>
  </conditionalFormatting>
  <conditionalFormatting sqref="J12">
    <cfRule type="top10" dxfId="174" priority="6" rank="1"/>
  </conditionalFormatting>
  <hyperlinks>
    <hyperlink ref="Q1" location="'National Youth Rankings 2020'!A1" display="Return to Rankings" xr:uid="{C4265739-86AA-45F6-89AB-6E32A3FE09F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FD85C9-CC4B-4B2A-8314-2781FB72F543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7DDD1-8A3E-4805-981D-6B8AE174F4A0}">
  <dimension ref="A1:Q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57</v>
      </c>
      <c r="B2" s="26" t="s">
        <v>59</v>
      </c>
      <c r="C2" s="27">
        <v>43905</v>
      </c>
      <c r="D2" s="36" t="s">
        <v>47</v>
      </c>
      <c r="E2" s="29">
        <v>179</v>
      </c>
      <c r="F2" s="29">
        <v>174</v>
      </c>
      <c r="G2" s="29">
        <v>188</v>
      </c>
      <c r="H2" s="29">
        <v>175</v>
      </c>
      <c r="I2" s="29"/>
      <c r="J2" s="29"/>
      <c r="K2" s="30">
        <v>4</v>
      </c>
      <c r="L2" s="30">
        <v>716</v>
      </c>
      <c r="M2" s="31">
        <v>179</v>
      </c>
      <c r="N2" s="32">
        <v>4</v>
      </c>
      <c r="O2" s="33">
        <v>183</v>
      </c>
    </row>
    <row r="3" spans="1:17" x14ac:dyDescent="0.25">
      <c r="A3" s="41" t="s">
        <v>71</v>
      </c>
      <c r="B3" s="42" t="s">
        <v>59</v>
      </c>
      <c r="C3" s="43">
        <v>44003</v>
      </c>
      <c r="D3" s="44" t="s">
        <v>25</v>
      </c>
      <c r="E3" s="45">
        <v>172</v>
      </c>
      <c r="F3" s="45">
        <v>168</v>
      </c>
      <c r="G3" s="45">
        <v>173</v>
      </c>
      <c r="H3" s="45">
        <v>169</v>
      </c>
      <c r="I3" s="45"/>
      <c r="J3" s="45"/>
      <c r="K3" s="46">
        <v>4</v>
      </c>
      <c r="L3" s="46">
        <v>682</v>
      </c>
      <c r="M3" s="47">
        <v>170.5</v>
      </c>
      <c r="N3" s="48">
        <v>5</v>
      </c>
      <c r="O3" s="49">
        <v>175.5</v>
      </c>
    </row>
    <row r="6" spans="1:17" x14ac:dyDescent="0.25">
      <c r="K6" s="16">
        <f>SUM(K2:K5)</f>
        <v>8</v>
      </c>
      <c r="L6" s="16">
        <f>SUM(L2:L5)</f>
        <v>1398</v>
      </c>
      <c r="M6" s="22">
        <f>SUM(L6/K6)</f>
        <v>174.75</v>
      </c>
      <c r="N6" s="16">
        <f>SUM(N2:N5)</f>
        <v>9</v>
      </c>
      <c r="O6" s="22">
        <f>SUM(M6+N6)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B2" name="Range1_1_2_2_1"/>
    <protectedRange algorithmName="SHA-512" hashValue="ON39YdpmFHfN9f47KpiRvqrKx0V9+erV1CNkpWzYhW/Qyc6aT8rEyCrvauWSYGZK2ia3o7vd3akF07acHAFpOA==" saltValue="yVW9XmDwTqEnmpSGai0KYg==" spinCount="100000" sqref="E2:J2" name="Range1_4_2_1"/>
    <protectedRange algorithmName="SHA-512" hashValue="ON39YdpmFHfN9f47KpiRvqrKx0V9+erV1CNkpWzYhW/Qyc6aT8rEyCrvauWSYGZK2ia3o7vd3akF07acHAFpOA==" saltValue="yVW9XmDwTqEnmpSGai0KYg==" spinCount="100000" sqref="B3:C3" name="Range1_1_2_4_1_1_2"/>
    <protectedRange algorithmName="SHA-512" hashValue="ON39YdpmFHfN9f47KpiRvqrKx0V9+erV1CNkpWzYhW/Qyc6aT8rEyCrvauWSYGZK2ia3o7vd3akF07acHAFpOA==" saltValue="yVW9XmDwTqEnmpSGai0KYg==" spinCount="100000" sqref="D3" name="Range1_1_1_2_3_1_1_2"/>
    <protectedRange algorithmName="SHA-512" hashValue="ON39YdpmFHfN9f47KpiRvqrKx0V9+erV1CNkpWzYhW/Qyc6aT8rEyCrvauWSYGZK2ia3o7vd3akF07acHAFpOA==" saltValue="yVW9XmDwTqEnmpSGai0KYg==" spinCount="100000" sqref="E3:J3" name="Range1_4_4_1_1_2"/>
  </protectedRanges>
  <conditionalFormatting sqref="F2">
    <cfRule type="top10" dxfId="173" priority="11" rank="1"/>
  </conditionalFormatting>
  <conditionalFormatting sqref="H2">
    <cfRule type="top10" dxfId="172" priority="10" rank="1"/>
  </conditionalFormatting>
  <conditionalFormatting sqref="G2">
    <cfRule type="top10" dxfId="171" priority="8" rank="1"/>
  </conditionalFormatting>
  <conditionalFormatting sqref="I2">
    <cfRule type="top10" dxfId="170" priority="9" rank="1"/>
  </conditionalFormatting>
  <conditionalFormatting sqref="J2">
    <cfRule type="top10" dxfId="169" priority="7" rank="1"/>
  </conditionalFormatting>
  <conditionalFormatting sqref="E2">
    <cfRule type="top10" dxfId="168" priority="12" rank="1"/>
  </conditionalFormatting>
  <conditionalFormatting sqref="E3">
    <cfRule type="top10" dxfId="167" priority="6" rank="1"/>
  </conditionalFormatting>
  <conditionalFormatting sqref="F3">
    <cfRule type="top10" dxfId="166" priority="5" rank="1"/>
  </conditionalFormatting>
  <conditionalFormatting sqref="G3">
    <cfRule type="top10" dxfId="165" priority="4" rank="1"/>
  </conditionalFormatting>
  <conditionalFormatting sqref="H3">
    <cfRule type="top10" dxfId="164" priority="3" rank="1"/>
  </conditionalFormatting>
  <conditionalFormatting sqref="I3">
    <cfRule type="top10" dxfId="163" priority="2" rank="1"/>
  </conditionalFormatting>
  <conditionalFormatting sqref="J3">
    <cfRule type="top10" dxfId="162" priority="1" rank="1"/>
  </conditionalFormatting>
  <hyperlinks>
    <hyperlink ref="Q1" location="'National Youth Rankings 2020'!A1" display="Return to Rankings" xr:uid="{0B6E2686-DE13-41E9-806D-E0CA8483DA2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02F1C0-4B82-4FA1-A1FE-A254685500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186336F-5CC0-4DA3-8E76-302396A08FF2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8"/>
  <sheetViews>
    <sheetView workbookViewId="0">
      <selection activeCell="Q1" sqref="Q1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21"/>
    <col min="15" max="15" width="9.140625" style="2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7" t="s">
        <v>17</v>
      </c>
      <c r="B2" s="8" t="s">
        <v>20</v>
      </c>
      <c r="C2" s="9">
        <v>43849</v>
      </c>
      <c r="D2" s="10" t="s">
        <v>25</v>
      </c>
      <c r="E2" s="11">
        <v>169</v>
      </c>
      <c r="F2" s="11">
        <v>185</v>
      </c>
      <c r="G2" s="11">
        <v>174</v>
      </c>
      <c r="H2" s="11">
        <v>171</v>
      </c>
      <c r="I2" s="11"/>
      <c r="J2" s="11"/>
      <c r="K2" s="12">
        <v>4</v>
      </c>
      <c r="L2" s="12">
        <v>699</v>
      </c>
      <c r="M2" s="13">
        <v>174.75</v>
      </c>
      <c r="N2" s="14">
        <v>8</v>
      </c>
      <c r="O2" s="15">
        <v>182.75</v>
      </c>
    </row>
    <row r="3" spans="1:17" x14ac:dyDescent="0.25">
      <c r="A3" s="25" t="s">
        <v>17</v>
      </c>
      <c r="B3" s="26" t="s">
        <v>20</v>
      </c>
      <c r="C3" s="27">
        <v>43877</v>
      </c>
      <c r="D3" s="28" t="s">
        <v>25</v>
      </c>
      <c r="E3" s="29">
        <v>173</v>
      </c>
      <c r="F3" s="29">
        <v>170</v>
      </c>
      <c r="G3" s="29">
        <v>182</v>
      </c>
      <c r="H3" s="29">
        <v>173</v>
      </c>
      <c r="I3" s="29"/>
      <c r="J3" s="29"/>
      <c r="K3" s="30">
        <v>4</v>
      </c>
      <c r="L3" s="30">
        <v>698</v>
      </c>
      <c r="M3" s="31">
        <v>174.5</v>
      </c>
      <c r="N3" s="32">
        <v>11</v>
      </c>
      <c r="O3" s="33">
        <v>185.5</v>
      </c>
    </row>
    <row r="4" spans="1:17" x14ac:dyDescent="0.25">
      <c r="A4" s="25" t="s">
        <v>26</v>
      </c>
      <c r="B4" s="26" t="s">
        <v>20</v>
      </c>
      <c r="C4" s="27">
        <v>43905</v>
      </c>
      <c r="D4" s="36" t="s">
        <v>47</v>
      </c>
      <c r="E4" s="29">
        <v>140</v>
      </c>
      <c r="F4" s="29">
        <v>183</v>
      </c>
      <c r="G4" s="29">
        <v>173</v>
      </c>
      <c r="H4" s="29">
        <v>175</v>
      </c>
      <c r="I4" s="29"/>
      <c r="J4" s="29"/>
      <c r="K4" s="30">
        <v>4</v>
      </c>
      <c r="L4" s="30">
        <v>671</v>
      </c>
      <c r="M4" s="31">
        <v>167.75</v>
      </c>
      <c r="N4" s="32">
        <v>6</v>
      </c>
      <c r="O4" s="33">
        <v>173.75</v>
      </c>
    </row>
    <row r="5" spans="1:17" x14ac:dyDescent="0.25">
      <c r="A5" s="25" t="s">
        <v>70</v>
      </c>
      <c r="B5" s="26" t="s">
        <v>20</v>
      </c>
      <c r="C5" s="27">
        <v>43968</v>
      </c>
      <c r="D5" s="28" t="s">
        <v>25</v>
      </c>
      <c r="E5" s="29">
        <v>172</v>
      </c>
      <c r="F5" s="29">
        <v>162</v>
      </c>
      <c r="G5" s="29">
        <v>179</v>
      </c>
      <c r="H5" s="29">
        <v>176</v>
      </c>
      <c r="I5" s="29">
        <v>176</v>
      </c>
      <c r="J5" s="29">
        <v>178</v>
      </c>
      <c r="K5" s="30">
        <v>6</v>
      </c>
      <c r="L5" s="30">
        <v>1043</v>
      </c>
      <c r="M5" s="31">
        <v>173.83333333333334</v>
      </c>
      <c r="N5" s="32">
        <v>16</v>
      </c>
      <c r="O5" s="33">
        <v>189.83333333333334</v>
      </c>
    </row>
    <row r="8" spans="1:17" x14ac:dyDescent="0.25">
      <c r="K8" s="16">
        <f>SUM(K2:K7)</f>
        <v>18</v>
      </c>
      <c r="L8" s="16">
        <f>SUM(L2:L7)</f>
        <v>3111</v>
      </c>
      <c r="M8" s="22">
        <f>SUM(L8/K8)</f>
        <v>172.83333333333334</v>
      </c>
      <c r="N8" s="16">
        <f>SUM(N2:N7)</f>
        <v>41</v>
      </c>
      <c r="O8" s="22">
        <f>SUM(M8+N8)</f>
        <v>213.83333333333334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3"/>
    <protectedRange algorithmName="SHA-512" hashValue="ON39YdpmFHfN9f47KpiRvqrKx0V9+erV1CNkpWzYhW/Qyc6aT8rEyCrvauWSYGZK2ia3o7vd3akF07acHAFpOA==" saltValue="yVW9XmDwTqEnmpSGai0KYg==" spinCount="100000" sqref="B3:C3" name="Range1_1_2_4_1"/>
    <protectedRange algorithmName="SHA-512" hashValue="ON39YdpmFHfN9f47KpiRvqrKx0V9+erV1CNkpWzYhW/Qyc6aT8rEyCrvauWSYGZK2ia3o7vd3akF07acHAFpOA==" saltValue="yVW9XmDwTqEnmpSGai0KYg==" spinCount="100000" sqref="D3" name="Range1_1_1_2_2_1"/>
    <protectedRange algorithmName="SHA-512" hashValue="ON39YdpmFHfN9f47KpiRvqrKx0V9+erV1CNkpWzYhW/Qyc6aT8rEyCrvauWSYGZK2ia3o7vd3akF07acHAFpOA==" saltValue="yVW9XmDwTqEnmpSGai0KYg==" spinCount="100000" sqref="E3:J3" name="Range1_4_3_1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B4" name="Range1_1_2_4_2"/>
    <protectedRange algorithmName="SHA-512" hashValue="ON39YdpmFHfN9f47KpiRvqrKx0V9+erV1CNkpWzYhW/Qyc6aT8rEyCrvauWSYGZK2ia3o7vd3akF07acHAFpOA==" saltValue="yVW9XmDwTqEnmpSGai0KYg==" spinCount="100000" sqref="E4:J4" name="Range1_4_4"/>
    <protectedRange algorithmName="SHA-512" hashValue="ON39YdpmFHfN9f47KpiRvqrKx0V9+erV1CNkpWzYhW/Qyc6aT8rEyCrvauWSYGZK2ia3o7vd3akF07acHAFpOA==" saltValue="yVW9XmDwTqEnmpSGai0KYg==" spinCount="100000" sqref="B5:C5" name="Range1_1_2_8"/>
    <protectedRange algorithmName="SHA-512" hashValue="ON39YdpmFHfN9f47KpiRvqrKx0V9+erV1CNkpWzYhW/Qyc6aT8rEyCrvauWSYGZK2ia3o7vd3akF07acHAFpOA==" saltValue="yVW9XmDwTqEnmpSGai0KYg==" spinCount="100000" sqref="D5" name="Range1_1_1_2_7"/>
    <protectedRange algorithmName="SHA-512" hashValue="ON39YdpmFHfN9f47KpiRvqrKx0V9+erV1CNkpWzYhW/Qyc6aT8rEyCrvauWSYGZK2ia3o7vd3akF07acHAFpOA==" saltValue="yVW9XmDwTqEnmpSGai0KYg==" spinCount="100000" sqref="E5:J5" name="Range1_4_8"/>
  </protectedRanges>
  <conditionalFormatting sqref="E2">
    <cfRule type="top10" dxfId="161" priority="19" rank="1"/>
  </conditionalFormatting>
  <conditionalFormatting sqref="F2">
    <cfRule type="top10" dxfId="160" priority="20" rank="1"/>
  </conditionalFormatting>
  <conditionalFormatting sqref="G2">
    <cfRule type="top10" dxfId="159" priority="21" rank="1"/>
  </conditionalFormatting>
  <conditionalFormatting sqref="H2">
    <cfRule type="top10" dxfId="158" priority="22" rank="1"/>
  </conditionalFormatting>
  <conditionalFormatting sqref="I2">
    <cfRule type="top10" dxfId="157" priority="23" rank="1"/>
  </conditionalFormatting>
  <conditionalFormatting sqref="J2">
    <cfRule type="top10" dxfId="156" priority="24" rank="1"/>
  </conditionalFormatting>
  <conditionalFormatting sqref="E3">
    <cfRule type="top10" dxfId="155" priority="13" rank="1"/>
  </conditionalFormatting>
  <conditionalFormatting sqref="F3">
    <cfRule type="top10" dxfId="154" priority="14" rank="1"/>
  </conditionalFormatting>
  <conditionalFormatting sqref="G3">
    <cfRule type="top10" dxfId="153" priority="15" rank="1"/>
  </conditionalFormatting>
  <conditionalFormatting sqref="H3">
    <cfRule type="top10" dxfId="152" priority="16" rank="1"/>
  </conditionalFormatting>
  <conditionalFormatting sqref="I3">
    <cfRule type="top10" dxfId="151" priority="17" rank="1"/>
  </conditionalFormatting>
  <conditionalFormatting sqref="J3">
    <cfRule type="top10" dxfId="150" priority="18" rank="1"/>
  </conditionalFormatting>
  <conditionalFormatting sqref="E4">
    <cfRule type="top10" dxfId="149" priority="7" rank="1"/>
  </conditionalFormatting>
  <conditionalFormatting sqref="F4">
    <cfRule type="top10" dxfId="148" priority="8" rank="1"/>
  </conditionalFormatting>
  <conditionalFormatting sqref="G4">
    <cfRule type="top10" dxfId="147" priority="9" rank="1"/>
  </conditionalFormatting>
  <conditionalFormatting sqref="H4">
    <cfRule type="top10" dxfId="146" priority="10" rank="1"/>
  </conditionalFormatting>
  <conditionalFormatting sqref="I4">
    <cfRule type="top10" dxfId="145" priority="11" rank="1"/>
  </conditionalFormatting>
  <conditionalFormatting sqref="J4">
    <cfRule type="top10" dxfId="144" priority="12" rank="1"/>
  </conditionalFormatting>
  <conditionalFormatting sqref="E5">
    <cfRule type="top10" dxfId="143" priority="1" rank="1"/>
  </conditionalFormatting>
  <conditionalFormatting sqref="F5">
    <cfRule type="top10" dxfId="142" priority="2" rank="1"/>
  </conditionalFormatting>
  <conditionalFormatting sqref="G5">
    <cfRule type="top10" dxfId="141" priority="3" rank="1"/>
  </conditionalFormatting>
  <conditionalFormatting sqref="H5">
    <cfRule type="top10" dxfId="140" priority="4" rank="1"/>
  </conditionalFormatting>
  <conditionalFormatting sqref="I5">
    <cfRule type="top10" dxfId="139" priority="5" rank="1"/>
  </conditionalFormatting>
  <conditionalFormatting sqref="J5">
    <cfRule type="top10" dxfId="138" priority="6" rank="1"/>
  </conditionalFormatting>
  <hyperlinks>
    <hyperlink ref="Q1" location="'National Youth Rankings 2020'!A1" display="Return to Rankings" xr:uid="{DC1D2346-8858-4F5A-A31E-C43674748C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FF655CE-2E6A-4CD1-B30F-D01EC526EC5E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  <x14:dataValidation type="list" allowBlank="1" showInputMessage="1" showErrorMessage="1" xr:uid="{6C89486B-94D2-47CF-BFB5-C3E24E31D0E8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101367CD-DD9F-44DC-8245-A23517A8D3FF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73F29-C352-423F-B3F5-8DB57807951B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41" t="s">
        <v>60</v>
      </c>
      <c r="B2" s="42" t="s">
        <v>64</v>
      </c>
      <c r="C2" s="43">
        <v>43953</v>
      </c>
      <c r="D2" s="44" t="s">
        <v>62</v>
      </c>
      <c r="E2" s="45">
        <v>27</v>
      </c>
      <c r="F2" s="45">
        <v>47</v>
      </c>
      <c r="G2" s="45">
        <v>52</v>
      </c>
      <c r="H2" s="45"/>
      <c r="I2" s="45"/>
      <c r="J2" s="45"/>
      <c r="K2" s="46">
        <v>3</v>
      </c>
      <c r="L2" s="46">
        <v>126</v>
      </c>
      <c r="M2" s="47">
        <v>42</v>
      </c>
      <c r="N2" s="48">
        <v>4</v>
      </c>
      <c r="O2" s="49">
        <v>46</v>
      </c>
    </row>
    <row r="5" spans="1:17" x14ac:dyDescent="0.25">
      <c r="K5" s="16">
        <f>SUM(K2:K4)</f>
        <v>3</v>
      </c>
      <c r="L5" s="16">
        <f>SUM(L2:L4)</f>
        <v>126</v>
      </c>
      <c r="M5" s="22">
        <f>SUM(L5/K5)</f>
        <v>42</v>
      </c>
      <c r="N5" s="16">
        <f>SUM(N2:N4)</f>
        <v>4</v>
      </c>
      <c r="O5" s="22">
        <f>SUM(M5+N5)</f>
        <v>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2" name="Range1_1_2"/>
    <protectedRange algorithmName="SHA-512" hashValue="ON39YdpmFHfN9f47KpiRvqrKx0V9+erV1CNkpWzYhW/Qyc6aT8rEyCrvauWSYGZK2ia3o7vd3akF07acHAFpOA==" saltValue="yVW9XmDwTqEnmpSGai0KYg==" spinCount="100000" sqref="E2:J2" name="Range1_4"/>
  </protectedRanges>
  <conditionalFormatting sqref="E2">
    <cfRule type="top10" dxfId="137" priority="6" rank="1"/>
  </conditionalFormatting>
  <conditionalFormatting sqref="F2">
    <cfRule type="top10" dxfId="136" priority="5" rank="1"/>
  </conditionalFormatting>
  <conditionalFormatting sqref="G2">
    <cfRule type="top10" dxfId="135" priority="4" rank="1"/>
  </conditionalFormatting>
  <conditionalFormatting sqref="H2">
    <cfRule type="top10" dxfId="134" priority="3" rank="1"/>
  </conditionalFormatting>
  <conditionalFormatting sqref="I2">
    <cfRule type="top10" dxfId="133" priority="2" rank="1"/>
  </conditionalFormatting>
  <conditionalFormatting sqref="J2">
    <cfRule type="top10" dxfId="132" priority="1" rank="1"/>
  </conditionalFormatting>
  <hyperlinks>
    <hyperlink ref="Q1" location="'National Youth Rankings 2020'!A1" display="Return to Rankings" xr:uid="{AF6E620F-4F40-4DF1-BB37-339D18B200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1A7CFB9-B278-4D20-8385-5DF96F87FF80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29421302-450A-414D-80AD-D95B15A32E14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025F2-049A-4775-9FAE-1D9E295A81D9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91</v>
      </c>
      <c r="B2" s="26" t="s">
        <v>102</v>
      </c>
      <c r="C2" s="27">
        <v>44002</v>
      </c>
      <c r="D2" s="28" t="s">
        <v>99</v>
      </c>
      <c r="E2" s="29">
        <v>36</v>
      </c>
      <c r="F2" s="29">
        <v>12</v>
      </c>
      <c r="G2" s="29">
        <v>0</v>
      </c>
      <c r="H2" s="29">
        <v>38</v>
      </c>
      <c r="I2" s="29"/>
      <c r="J2" s="29"/>
      <c r="K2" s="30">
        <v>4</v>
      </c>
      <c r="L2" s="30">
        <v>86</v>
      </c>
      <c r="M2" s="31">
        <v>21.5</v>
      </c>
      <c r="N2" s="32">
        <v>5</v>
      </c>
      <c r="O2" s="33">
        <v>26.5</v>
      </c>
    </row>
    <row r="5" spans="1:17" x14ac:dyDescent="0.25">
      <c r="K5" s="16">
        <f>SUM(K2:K4)</f>
        <v>4</v>
      </c>
      <c r="L5" s="16">
        <f>SUM(L2:L4)</f>
        <v>86</v>
      </c>
      <c r="M5" s="22">
        <f>SUM(L5/K5)</f>
        <v>21.5</v>
      </c>
      <c r="N5" s="16">
        <f>SUM(N2:N4)</f>
        <v>5</v>
      </c>
      <c r="O5" s="22">
        <f>SUM(M5+N5)</f>
        <v>26.5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5"/>
    <protectedRange algorithmName="SHA-512" hashValue="ON39YdpmFHfN9f47KpiRvqrKx0V9+erV1CNkpWzYhW/Qyc6aT8rEyCrvauWSYGZK2ia3o7vd3akF07acHAFpOA==" saltValue="yVW9XmDwTqEnmpSGai0KYg==" spinCount="100000" sqref="D2" name="Range1_1_1_2_5"/>
    <protectedRange algorithmName="SHA-512" hashValue="ON39YdpmFHfN9f47KpiRvqrKx0V9+erV1CNkpWzYhW/Qyc6aT8rEyCrvauWSYGZK2ia3o7vd3akF07acHAFpOA==" saltValue="yVW9XmDwTqEnmpSGai0KYg==" spinCount="100000" sqref="E2:J2" name="Range1_4_5"/>
  </protectedRanges>
  <conditionalFormatting sqref="E2">
    <cfRule type="top10" dxfId="131" priority="1" rank="1"/>
  </conditionalFormatting>
  <conditionalFormatting sqref="F2">
    <cfRule type="top10" dxfId="130" priority="2" rank="1"/>
  </conditionalFormatting>
  <conditionalFormatting sqref="G2">
    <cfRule type="top10" dxfId="129" priority="3" rank="1"/>
  </conditionalFormatting>
  <conditionalFormatting sqref="H2">
    <cfRule type="top10" dxfId="128" priority="4" rank="1"/>
  </conditionalFormatting>
  <conditionalFormatting sqref="I2">
    <cfRule type="top10" dxfId="127" priority="5" rank="1"/>
  </conditionalFormatting>
  <conditionalFormatting sqref="J2">
    <cfRule type="top10" dxfId="126" priority="6" rank="1"/>
  </conditionalFormatting>
  <hyperlinks>
    <hyperlink ref="Q1" location="'National Youth Rankings 2020'!A1" display="Return to Rankings" xr:uid="{18712057-4914-468A-AA42-047F320550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F061BA0-9F08-41A0-8C1F-C2581F53B14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D3674-3813-4542-85F7-74E669CFEDF1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51</v>
      </c>
      <c r="B2" s="26" t="s">
        <v>83</v>
      </c>
      <c r="C2" s="27">
        <v>43967</v>
      </c>
      <c r="D2" s="28" t="s">
        <v>82</v>
      </c>
      <c r="E2" s="29">
        <v>184</v>
      </c>
      <c r="F2" s="29">
        <v>138</v>
      </c>
      <c r="G2" s="29">
        <v>163</v>
      </c>
      <c r="H2" s="29">
        <v>141</v>
      </c>
      <c r="I2" s="29">
        <v>153</v>
      </c>
      <c r="J2" s="29">
        <v>165</v>
      </c>
      <c r="K2" s="30">
        <v>6</v>
      </c>
      <c r="L2" s="30">
        <v>944</v>
      </c>
      <c r="M2" s="31">
        <v>157.33333333333334</v>
      </c>
      <c r="N2" s="32">
        <v>4</v>
      </c>
      <c r="O2" s="33">
        <v>161.33333333333334</v>
      </c>
    </row>
    <row r="5" spans="1:17" x14ac:dyDescent="0.25">
      <c r="K5" s="16">
        <f>SUM(K2:K4)</f>
        <v>6</v>
      </c>
      <c r="L5" s="16">
        <f>SUM(L2:L4)</f>
        <v>944</v>
      </c>
      <c r="M5" s="22">
        <f>SUM(L5/K5)</f>
        <v>157.33333333333334</v>
      </c>
      <c r="N5" s="16">
        <f>SUM(N2:N4)</f>
        <v>4</v>
      </c>
      <c r="O5" s="22">
        <f>SUM(M5+N5)</f>
        <v>161.33333333333334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0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E2:J2" name="Range1_3_2"/>
  </protectedRanges>
  <conditionalFormatting sqref="F2">
    <cfRule type="top10" dxfId="125" priority="1" rank="1"/>
  </conditionalFormatting>
  <conditionalFormatting sqref="G2">
    <cfRule type="top10" dxfId="124" priority="2" rank="1"/>
  </conditionalFormatting>
  <conditionalFormatting sqref="H2">
    <cfRule type="top10" dxfId="123" priority="3" rank="1"/>
  </conditionalFormatting>
  <conditionalFormatting sqref="I2">
    <cfRule type="top10" dxfId="122" priority="4" rank="1"/>
  </conditionalFormatting>
  <conditionalFormatting sqref="J2">
    <cfRule type="top10" dxfId="121" priority="5" rank="1"/>
  </conditionalFormatting>
  <conditionalFormatting sqref="E2">
    <cfRule type="top10" dxfId="120" priority="6" rank="1"/>
  </conditionalFormatting>
  <hyperlinks>
    <hyperlink ref="Q1" location="'National Youth Rankings 2020'!A1" display="Return to Rankings" xr:uid="{08D5CD94-1B3F-4CB2-856B-1A1147FE60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07EB63A-D067-4B1D-85D5-F3622BD6E8D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61322F96-EDDC-4AFA-860E-F79BC5E5E0B6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8F9AB-E503-4019-8B9F-2759D2D5E6F5}">
  <dimension ref="A1:Q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16</v>
      </c>
      <c r="B2" s="26" t="s">
        <v>42</v>
      </c>
      <c r="C2" s="27">
        <v>43897</v>
      </c>
      <c r="D2" s="35" t="s">
        <v>41</v>
      </c>
      <c r="E2" s="29">
        <v>189</v>
      </c>
      <c r="F2" s="29">
        <v>188</v>
      </c>
      <c r="G2" s="29">
        <v>185</v>
      </c>
      <c r="H2" s="29">
        <v>184</v>
      </c>
      <c r="I2" s="29"/>
      <c r="J2" s="29"/>
      <c r="K2" s="30">
        <f>COUNT(E2:J2)</f>
        <v>4</v>
      </c>
      <c r="L2" s="30">
        <f>SUM(E2:J2)</f>
        <v>746</v>
      </c>
      <c r="M2" s="31">
        <f>IFERROR(L2/K2,0)</f>
        <v>186.5</v>
      </c>
      <c r="N2" s="32">
        <v>6</v>
      </c>
      <c r="O2" s="33">
        <f>SUM(M2+N2)</f>
        <v>192.5</v>
      </c>
    </row>
    <row r="3" spans="1:17" x14ac:dyDescent="0.25">
      <c r="A3" s="25" t="s">
        <v>51</v>
      </c>
      <c r="B3" s="26" t="s">
        <v>52</v>
      </c>
      <c r="C3" s="27">
        <v>43905</v>
      </c>
      <c r="D3" s="36" t="s">
        <v>47</v>
      </c>
      <c r="E3" s="29">
        <v>192</v>
      </c>
      <c r="F3" s="29">
        <v>188</v>
      </c>
      <c r="G3" s="29">
        <v>184</v>
      </c>
      <c r="H3" s="29">
        <v>190</v>
      </c>
      <c r="I3" s="29"/>
      <c r="J3" s="29"/>
      <c r="K3" s="30">
        <v>4</v>
      </c>
      <c r="L3" s="30">
        <v>754</v>
      </c>
      <c r="M3" s="31">
        <v>188.5</v>
      </c>
      <c r="N3" s="32">
        <v>3</v>
      </c>
      <c r="O3" s="33">
        <v>191.5</v>
      </c>
    </row>
    <row r="4" spans="1:17" x14ac:dyDescent="0.25">
      <c r="A4" s="25" t="s">
        <v>51</v>
      </c>
      <c r="B4" s="26" t="s">
        <v>94</v>
      </c>
      <c r="C4" s="27">
        <v>43988</v>
      </c>
      <c r="D4" s="28" t="s">
        <v>41</v>
      </c>
      <c r="E4" s="29">
        <v>191</v>
      </c>
      <c r="F4" s="29">
        <v>190</v>
      </c>
      <c r="G4" s="29">
        <v>197</v>
      </c>
      <c r="H4" s="29">
        <v>181</v>
      </c>
      <c r="I4" s="29">
        <v>188</v>
      </c>
      <c r="J4" s="29">
        <v>190</v>
      </c>
      <c r="K4" s="30">
        <v>6</v>
      </c>
      <c r="L4" s="30">
        <v>1137</v>
      </c>
      <c r="M4" s="31">
        <v>189.5</v>
      </c>
      <c r="N4" s="32">
        <v>20</v>
      </c>
      <c r="O4" s="33">
        <v>209.5</v>
      </c>
    </row>
    <row r="5" spans="1:17" ht="26.25" x14ac:dyDescent="0.25">
      <c r="A5" s="41" t="s">
        <v>69</v>
      </c>
      <c r="B5" s="42" t="s">
        <v>52</v>
      </c>
      <c r="C5" s="43">
        <v>44003</v>
      </c>
      <c r="D5" s="44" t="s">
        <v>25</v>
      </c>
      <c r="E5" s="45">
        <v>180</v>
      </c>
      <c r="F5" s="45">
        <v>185.001</v>
      </c>
      <c r="G5" s="45">
        <v>186</v>
      </c>
      <c r="H5" s="45">
        <v>192</v>
      </c>
      <c r="I5" s="45"/>
      <c r="J5" s="45"/>
      <c r="K5" s="46">
        <v>4</v>
      </c>
      <c r="L5" s="46">
        <v>743.00099999999998</v>
      </c>
      <c r="M5" s="47">
        <v>185.75024999999999</v>
      </c>
      <c r="N5" s="48">
        <v>8</v>
      </c>
      <c r="O5" s="49">
        <v>193.75024999999999</v>
      </c>
    </row>
    <row r="8" spans="1:17" x14ac:dyDescent="0.25">
      <c r="K8" s="16">
        <f>SUM(K2:K7)</f>
        <v>18</v>
      </c>
      <c r="L8" s="16">
        <f>SUM(L2:L7)</f>
        <v>3380.0010000000002</v>
      </c>
      <c r="M8" s="22">
        <f>SUM(L8/K8)</f>
        <v>187.77783333333335</v>
      </c>
      <c r="N8" s="16">
        <f>SUM(N2:N7)</f>
        <v>37</v>
      </c>
      <c r="O8" s="22">
        <f>SUM(M8+N8)</f>
        <v>224.77783333333335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11_1"/>
    <protectedRange algorithmName="SHA-512" hashValue="ON39YdpmFHfN9f47KpiRvqrKx0V9+erV1CNkpWzYhW/Qyc6aT8rEyCrvauWSYGZK2ia3o7vd3akF07acHAFpOA==" saltValue="yVW9XmDwTqEnmpSGai0KYg==" spinCount="100000" sqref="B2" name="Range1_1_2_6_1"/>
    <protectedRange algorithmName="SHA-512" hashValue="ON39YdpmFHfN9f47KpiRvqrKx0V9+erV1CNkpWzYhW/Qyc6aT8rEyCrvauWSYGZK2ia3o7vd3akF07acHAFpOA==" saltValue="yVW9XmDwTqEnmpSGai0KYg==" spinCount="100000" sqref="E2:J2" name="Range1_4_6_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B3" name="Range1_1_2_1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ON39YdpmFHfN9f47KpiRvqrKx0V9+erV1CNkpWzYhW/Qyc6aT8rEyCrvauWSYGZK2ia3o7vd3akF07acHAFpOA==" saltValue="yVW9XmDwTqEnmpSGai0KYg==" spinCount="100000" sqref="B4:C4" name="Range1_1_2_2_1"/>
    <protectedRange algorithmName="SHA-512" hashValue="ON39YdpmFHfN9f47KpiRvqrKx0V9+erV1CNkpWzYhW/Qyc6aT8rEyCrvauWSYGZK2ia3o7vd3akF07acHAFpOA==" saltValue="yVW9XmDwTqEnmpSGai0KYg==" spinCount="100000" sqref="D4" name="Range1_1_1_2_1"/>
    <protectedRange algorithmName="SHA-512" hashValue="ON39YdpmFHfN9f47KpiRvqrKx0V9+erV1CNkpWzYhW/Qyc6aT8rEyCrvauWSYGZK2ia3o7vd3akF07acHAFpOA==" saltValue="yVW9XmDwTqEnmpSGai0KYg==" spinCount="100000" sqref="E4:J4" name="Range1_4_2_1"/>
    <protectedRange algorithmName="SHA-512" hashValue="ON39YdpmFHfN9f47KpiRvqrKx0V9+erV1CNkpWzYhW/Qyc6aT8rEyCrvauWSYGZK2ia3o7vd3akF07acHAFpOA==" saltValue="yVW9XmDwTqEnmpSGai0KYg==" spinCount="100000" sqref="B5:C5" name="Range1_1_2_2_1_1_3"/>
    <protectedRange algorithmName="SHA-512" hashValue="ON39YdpmFHfN9f47KpiRvqrKx0V9+erV1CNkpWzYhW/Qyc6aT8rEyCrvauWSYGZK2ia3o7vd3akF07acHAFpOA==" saltValue="yVW9XmDwTqEnmpSGai0KYg==" spinCount="100000" sqref="D5" name="Range1_1_1_2_1_1_1_3"/>
    <protectedRange algorithmName="SHA-512" hashValue="ON39YdpmFHfN9f47KpiRvqrKx0V9+erV1CNkpWzYhW/Qyc6aT8rEyCrvauWSYGZK2ia3o7vd3akF07acHAFpOA==" saltValue="yVW9XmDwTqEnmpSGai0KYg==" spinCount="100000" sqref="E5:J5" name="Range1_4_2_1_1_3"/>
  </protectedRanges>
  <conditionalFormatting sqref="H2">
    <cfRule type="top10" dxfId="119" priority="22" rank="1"/>
  </conditionalFormatting>
  <conditionalFormatting sqref="E2">
    <cfRule type="top10" dxfId="118" priority="19" rank="1"/>
  </conditionalFormatting>
  <conditionalFormatting sqref="F2">
    <cfRule type="top10" dxfId="117" priority="20" rank="1"/>
  </conditionalFormatting>
  <conditionalFormatting sqref="G2">
    <cfRule type="top10" dxfId="116" priority="21" rank="1"/>
  </conditionalFormatting>
  <conditionalFormatting sqref="I2">
    <cfRule type="top10" dxfId="115" priority="23" rank="1"/>
  </conditionalFormatting>
  <conditionalFormatting sqref="J2">
    <cfRule type="top10" dxfId="114" priority="24" rank="1"/>
  </conditionalFormatting>
  <conditionalFormatting sqref="E3">
    <cfRule type="top10" dxfId="113" priority="18" rank="1"/>
  </conditionalFormatting>
  <conditionalFormatting sqref="F3">
    <cfRule type="top10" dxfId="112" priority="17" rank="1"/>
  </conditionalFormatting>
  <conditionalFormatting sqref="G3">
    <cfRule type="top10" dxfId="111" priority="16" rank="1"/>
  </conditionalFormatting>
  <conditionalFormatting sqref="H3">
    <cfRule type="top10" dxfId="110" priority="15" rank="1"/>
  </conditionalFormatting>
  <conditionalFormatting sqref="I3">
    <cfRule type="top10" dxfId="109" priority="14" rank="1"/>
  </conditionalFormatting>
  <conditionalFormatting sqref="J3">
    <cfRule type="top10" dxfId="108" priority="13" rank="1"/>
  </conditionalFormatting>
  <conditionalFormatting sqref="E4">
    <cfRule type="top10" dxfId="107" priority="12" rank="1"/>
  </conditionalFormatting>
  <conditionalFormatting sqref="F4">
    <cfRule type="top10" dxfId="106" priority="11" rank="1"/>
  </conditionalFormatting>
  <conditionalFormatting sqref="G4">
    <cfRule type="top10" dxfId="105" priority="10" rank="1"/>
  </conditionalFormatting>
  <conditionalFormatting sqref="H4">
    <cfRule type="top10" dxfId="104" priority="9" rank="1"/>
  </conditionalFormatting>
  <conditionalFormatting sqref="I4">
    <cfRule type="top10" dxfId="103" priority="8" rank="1"/>
  </conditionalFormatting>
  <conditionalFormatting sqref="J4">
    <cfRule type="top10" dxfId="102" priority="7" rank="1"/>
  </conditionalFormatting>
  <conditionalFormatting sqref="E5">
    <cfRule type="top10" dxfId="101" priority="6" rank="1"/>
  </conditionalFormatting>
  <conditionalFormatting sqref="F5">
    <cfRule type="top10" dxfId="100" priority="5" rank="1"/>
  </conditionalFormatting>
  <conditionalFormatting sqref="G5">
    <cfRule type="top10" dxfId="99" priority="4" rank="1"/>
  </conditionalFormatting>
  <conditionalFormatting sqref="H5">
    <cfRule type="top10" dxfId="98" priority="3" rank="1"/>
  </conditionalFormatting>
  <conditionalFormatting sqref="I5">
    <cfRule type="top10" dxfId="97" priority="2" rank="1"/>
  </conditionalFormatting>
  <conditionalFormatting sqref="J5">
    <cfRule type="top10" dxfId="96" priority="1" rank="1"/>
  </conditionalFormatting>
  <hyperlinks>
    <hyperlink ref="Q1" location="'National Youth Rankings 2020'!A1" display="Return to Rankings" xr:uid="{300E6CC6-CF42-4EF3-A812-6C32AAB3F029}"/>
  </hyperlink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18C851B-1646-459B-B05D-65BF4522DB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915DB779-25DE-4D7A-A9EC-06485456651A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9D4113C1-6357-4A05-8575-C2C33185D640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B3125-57C5-47E1-BA71-051C4A8FE685}">
  <dimension ref="A1:Q6"/>
  <sheetViews>
    <sheetView workbookViewId="0">
      <selection activeCell="C15" sqref="C15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91</v>
      </c>
      <c r="B2" s="26" t="s">
        <v>92</v>
      </c>
      <c r="C2" s="27">
        <v>43981</v>
      </c>
      <c r="D2" s="28" t="s">
        <v>89</v>
      </c>
      <c r="E2" s="29">
        <v>133</v>
      </c>
      <c r="F2" s="29">
        <v>160</v>
      </c>
      <c r="G2" s="29">
        <v>102</v>
      </c>
      <c r="H2" s="29">
        <v>152</v>
      </c>
      <c r="I2" s="29"/>
      <c r="J2" s="29"/>
      <c r="K2" s="30">
        <v>4</v>
      </c>
      <c r="L2" s="30">
        <v>547</v>
      </c>
      <c r="M2" s="31">
        <v>136.75</v>
      </c>
      <c r="N2" s="32">
        <v>5</v>
      </c>
      <c r="O2" s="33">
        <v>141.75</v>
      </c>
    </row>
    <row r="3" spans="1:17" x14ac:dyDescent="0.25">
      <c r="A3" s="25" t="s">
        <v>91</v>
      </c>
      <c r="B3" s="26" t="s">
        <v>92</v>
      </c>
      <c r="C3" s="27">
        <v>43982</v>
      </c>
      <c r="D3" s="28" t="s">
        <v>89</v>
      </c>
      <c r="E3" s="29">
        <v>155</v>
      </c>
      <c r="F3" s="29">
        <v>157</v>
      </c>
      <c r="G3" s="29">
        <v>149</v>
      </c>
      <c r="H3" s="29">
        <v>123</v>
      </c>
      <c r="I3" s="29">
        <v>154</v>
      </c>
      <c r="J3" s="29">
        <v>164</v>
      </c>
      <c r="K3" s="30">
        <v>6</v>
      </c>
      <c r="L3" s="30">
        <f>SUM(E3:J3)</f>
        <v>902</v>
      </c>
      <c r="M3" s="31">
        <f>SUM(L3/K3)</f>
        <v>150.33333333333334</v>
      </c>
      <c r="N3" s="32">
        <v>10</v>
      </c>
      <c r="O3" s="33">
        <f>SUM(M3+N3)</f>
        <v>160.33333333333334</v>
      </c>
    </row>
    <row r="6" spans="1:17" x14ac:dyDescent="0.25">
      <c r="K6" s="16">
        <f>SUM(K2:K5)</f>
        <v>10</v>
      </c>
      <c r="L6" s="16">
        <f>SUM(L2:L5)</f>
        <v>1449</v>
      </c>
      <c r="M6" s="22">
        <f>SUM(L6/K6)</f>
        <v>144.9</v>
      </c>
      <c r="N6" s="16">
        <f>SUM(N2:N5)</f>
        <v>15</v>
      </c>
      <c r="O6" s="22">
        <f>SUM(M6+N6)</f>
        <v>159.9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8"/>
    <protectedRange algorithmName="SHA-512" hashValue="ON39YdpmFHfN9f47KpiRvqrKx0V9+erV1CNkpWzYhW/Qyc6aT8rEyCrvauWSYGZK2ia3o7vd3akF07acHAFpOA==" saltValue="yVW9XmDwTqEnmpSGai0KYg==" spinCount="100000" sqref="D2" name="Range1_1_1_2_7"/>
    <protectedRange algorithmName="SHA-512" hashValue="ON39YdpmFHfN9f47KpiRvqrKx0V9+erV1CNkpWzYhW/Qyc6aT8rEyCrvauWSYGZK2ia3o7vd3akF07acHAFpOA==" saltValue="yVW9XmDwTqEnmpSGai0KYg==" spinCount="100000" sqref="E2:J2" name="Range1_4_8"/>
    <protectedRange algorithmName="SHA-512" hashValue="ON39YdpmFHfN9f47KpiRvqrKx0V9+erV1CNkpWzYhW/Qyc6aT8rEyCrvauWSYGZK2ia3o7vd3akF07acHAFpOA==" saltValue="yVW9XmDwTqEnmpSGai0KYg==" spinCount="100000" sqref="B3:C3" name="Range1_1_2_8_1"/>
    <protectedRange algorithmName="SHA-512" hashValue="ON39YdpmFHfN9f47KpiRvqrKx0V9+erV1CNkpWzYhW/Qyc6aT8rEyCrvauWSYGZK2ia3o7vd3akF07acHAFpOA==" saltValue="yVW9XmDwTqEnmpSGai0KYg==" spinCount="100000" sqref="D3" name="Range1_1_1_2_7_1"/>
    <protectedRange algorithmName="SHA-512" hashValue="ON39YdpmFHfN9f47KpiRvqrKx0V9+erV1CNkpWzYhW/Qyc6aT8rEyCrvauWSYGZK2ia3o7vd3akF07acHAFpOA==" saltValue="yVW9XmDwTqEnmpSGai0KYg==" spinCount="100000" sqref="E3:J3" name="Range1_4_8_1"/>
  </protectedRanges>
  <conditionalFormatting sqref="E2">
    <cfRule type="top10" dxfId="407" priority="7" rank="1"/>
  </conditionalFormatting>
  <conditionalFormatting sqref="F2">
    <cfRule type="top10" dxfId="406" priority="8" rank="1"/>
  </conditionalFormatting>
  <conditionalFormatting sqref="G2">
    <cfRule type="top10" dxfId="405" priority="9" rank="1"/>
  </conditionalFormatting>
  <conditionalFormatting sqref="H2">
    <cfRule type="top10" dxfId="404" priority="10" rank="1"/>
  </conditionalFormatting>
  <conditionalFormatting sqref="I2">
    <cfRule type="top10" dxfId="403" priority="11" rank="1"/>
  </conditionalFormatting>
  <conditionalFormatting sqref="J2">
    <cfRule type="top10" dxfId="402" priority="12" rank="1"/>
  </conditionalFormatting>
  <conditionalFormatting sqref="E3">
    <cfRule type="top10" dxfId="401" priority="1" rank="1"/>
  </conditionalFormatting>
  <conditionalFormatting sqref="F3">
    <cfRule type="top10" dxfId="400" priority="2" rank="1"/>
  </conditionalFormatting>
  <conditionalFormatting sqref="G3">
    <cfRule type="top10" dxfId="399" priority="3" rank="1"/>
  </conditionalFormatting>
  <conditionalFormatting sqref="H3">
    <cfRule type="top10" dxfId="398" priority="4" rank="1"/>
  </conditionalFormatting>
  <conditionalFormatting sqref="I3">
    <cfRule type="top10" dxfId="397" priority="5" rank="1"/>
  </conditionalFormatting>
  <conditionalFormatting sqref="J3">
    <cfRule type="top10" dxfId="396" priority="6" rank="1"/>
  </conditionalFormatting>
  <hyperlinks>
    <hyperlink ref="Q1" location="'National Youth Rankings 2020'!A1" display="Return to Rankings" xr:uid="{97263D28-C8AF-48C0-8750-665847F0902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9590F7-C964-44D0-B5A1-F7BAB0F0B8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D5FAF-ABE4-40E9-B5E9-F3F3BE74B6D5}">
  <dimension ref="A1:Q9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67</v>
      </c>
      <c r="B2" s="26" t="s">
        <v>68</v>
      </c>
      <c r="C2" s="27">
        <v>43968</v>
      </c>
      <c r="D2" s="28" t="s">
        <v>25</v>
      </c>
      <c r="E2" s="29">
        <v>190</v>
      </c>
      <c r="F2" s="29">
        <v>196</v>
      </c>
      <c r="G2" s="29">
        <v>188</v>
      </c>
      <c r="H2" s="29">
        <v>188</v>
      </c>
      <c r="I2" s="29">
        <v>194</v>
      </c>
      <c r="J2" s="29">
        <v>195</v>
      </c>
      <c r="K2" s="30">
        <v>6</v>
      </c>
      <c r="L2" s="30">
        <v>1151</v>
      </c>
      <c r="M2" s="31">
        <v>191.83333333333334</v>
      </c>
      <c r="N2" s="32">
        <v>30</v>
      </c>
      <c r="O2" s="33">
        <v>221.83333333333334</v>
      </c>
    </row>
    <row r="3" spans="1:17" x14ac:dyDescent="0.25">
      <c r="A3" s="25" t="s">
        <v>43</v>
      </c>
      <c r="B3" s="26" t="s">
        <v>81</v>
      </c>
      <c r="C3" s="27">
        <v>43967</v>
      </c>
      <c r="D3" s="28" t="s">
        <v>82</v>
      </c>
      <c r="E3" s="29">
        <v>191</v>
      </c>
      <c r="F3" s="29">
        <v>190</v>
      </c>
      <c r="G3" s="29">
        <v>187</v>
      </c>
      <c r="H3" s="29">
        <v>189</v>
      </c>
      <c r="I3" s="29">
        <v>191</v>
      </c>
      <c r="J3" s="29">
        <v>193</v>
      </c>
      <c r="K3" s="30">
        <v>6</v>
      </c>
      <c r="L3" s="30">
        <v>1141</v>
      </c>
      <c r="M3" s="31">
        <v>190.16666666666666</v>
      </c>
      <c r="N3" s="32">
        <v>10</v>
      </c>
      <c r="O3" s="33">
        <v>200.16666666666666</v>
      </c>
    </row>
    <row r="4" spans="1:17" x14ac:dyDescent="0.25">
      <c r="A4" s="25" t="s">
        <v>60</v>
      </c>
      <c r="B4" s="26" t="s">
        <v>68</v>
      </c>
      <c r="C4" s="27">
        <v>43981</v>
      </c>
      <c r="D4" s="28" t="s">
        <v>89</v>
      </c>
      <c r="E4" s="54">
        <v>193</v>
      </c>
      <c r="F4" s="54">
        <v>190</v>
      </c>
      <c r="G4" s="54">
        <v>190</v>
      </c>
      <c r="H4" s="54">
        <v>189</v>
      </c>
      <c r="I4" s="54"/>
      <c r="J4" s="54"/>
      <c r="K4" s="30">
        <v>4</v>
      </c>
      <c r="L4" s="30">
        <v>762</v>
      </c>
      <c r="M4" s="31">
        <v>190.5</v>
      </c>
      <c r="N4" s="32">
        <v>4</v>
      </c>
      <c r="O4" s="33">
        <v>194.5</v>
      </c>
    </row>
    <row r="5" spans="1:17" x14ac:dyDescent="0.25">
      <c r="A5" s="25" t="s">
        <v>60</v>
      </c>
      <c r="B5" s="26" t="s">
        <v>68</v>
      </c>
      <c r="C5" s="27">
        <v>43982</v>
      </c>
      <c r="D5" s="28" t="s">
        <v>89</v>
      </c>
      <c r="E5" s="54">
        <v>185</v>
      </c>
      <c r="F5" s="54">
        <v>190</v>
      </c>
      <c r="G5" s="54">
        <v>184</v>
      </c>
      <c r="H5" s="54">
        <v>188</v>
      </c>
      <c r="I5" s="54">
        <v>189</v>
      </c>
      <c r="J5" s="54">
        <v>191</v>
      </c>
      <c r="K5" s="30">
        <v>6</v>
      </c>
      <c r="L5" s="30">
        <v>1127</v>
      </c>
      <c r="M5" s="31">
        <v>187.83333333333334</v>
      </c>
      <c r="N5" s="32">
        <v>26</v>
      </c>
      <c r="O5" s="33">
        <v>213.83333333333334</v>
      </c>
    </row>
    <row r="6" spans="1:17" x14ac:dyDescent="0.25">
      <c r="A6" s="25" t="s">
        <v>60</v>
      </c>
      <c r="B6" s="26" t="s">
        <v>68</v>
      </c>
      <c r="C6" s="27">
        <v>44009</v>
      </c>
      <c r="D6" s="28" t="s">
        <v>89</v>
      </c>
      <c r="E6" s="54">
        <v>189</v>
      </c>
      <c r="F6" s="54">
        <v>192</v>
      </c>
      <c r="G6" s="54">
        <v>187</v>
      </c>
      <c r="H6" s="54">
        <v>188</v>
      </c>
      <c r="I6" s="54"/>
      <c r="J6" s="54"/>
      <c r="K6" s="30">
        <v>4</v>
      </c>
      <c r="L6" s="30">
        <v>756</v>
      </c>
      <c r="M6" s="31">
        <v>189</v>
      </c>
      <c r="N6" s="32">
        <v>6</v>
      </c>
      <c r="O6" s="33">
        <v>195</v>
      </c>
    </row>
    <row r="9" spans="1:17" x14ac:dyDescent="0.25">
      <c r="K9" s="16">
        <f>SUM(K2:K8)</f>
        <v>26</v>
      </c>
      <c r="L9" s="16">
        <f>SUM(L2:L8)</f>
        <v>4937</v>
      </c>
      <c r="M9" s="22">
        <f>SUM(L9/K9)</f>
        <v>189.88461538461539</v>
      </c>
      <c r="N9" s="16">
        <f>SUM(N2:N8)</f>
        <v>76</v>
      </c>
      <c r="O9" s="22">
        <f>SUM(M9+N9)</f>
        <v>265.88461538461536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7_1"/>
    <protectedRange algorithmName="SHA-512" hashValue="ON39YdpmFHfN9f47KpiRvqrKx0V9+erV1CNkpWzYhW/Qyc6aT8rEyCrvauWSYGZK2ia3o7vd3akF07acHAFpOA==" saltValue="yVW9XmDwTqEnmpSGai0KYg==" spinCount="100000" sqref="D2" name="Range1_1_1_2_6_1"/>
    <protectedRange algorithmName="SHA-512" hashValue="ON39YdpmFHfN9f47KpiRvqrKx0V9+erV1CNkpWzYhW/Qyc6aT8rEyCrvauWSYGZK2ia3o7vd3akF07acHAFpOA==" saltValue="yVW9XmDwTqEnmpSGai0KYg==" spinCount="100000" sqref="E2:J2" name="Range1_4_7_1"/>
    <protectedRange algorithmName="SHA-512" hashValue="ON39YdpmFHfN9f47KpiRvqrKx0V9+erV1CNkpWzYhW/Qyc6aT8rEyCrvauWSYGZK2ia3o7vd3akF07acHAFpOA==" saltValue="yVW9XmDwTqEnmpSGai0KYg==" spinCount="100000" sqref="B3:C3" name="Range1_1_2_2_1"/>
    <protectedRange algorithmName="SHA-512" hashValue="ON39YdpmFHfN9f47KpiRvqrKx0V9+erV1CNkpWzYhW/Qyc6aT8rEyCrvauWSYGZK2ia3o7vd3akF07acHAFpOA==" saltValue="yVW9XmDwTqEnmpSGai0KYg==" spinCount="100000" sqref="D3" name="Range1_1_1_2_1_1"/>
    <protectedRange algorithmName="SHA-512" hashValue="ON39YdpmFHfN9f47KpiRvqrKx0V9+erV1CNkpWzYhW/Qyc6aT8rEyCrvauWSYGZK2ia3o7vd3akF07acHAFpOA==" saltValue="yVW9XmDwTqEnmpSGai0KYg==" spinCount="100000" sqref="E3:J3" name="Range1_4_1_1"/>
    <protectedRange algorithmName="SHA-512" hashValue="ON39YdpmFHfN9f47KpiRvqrKx0V9+erV1CNkpWzYhW/Qyc6aT8rEyCrvauWSYGZK2ia3o7vd3akF07acHAFpOA==" saltValue="yVW9XmDwTqEnmpSGai0KYg==" spinCount="100000" sqref="B4:C4" name="Range1_1_2_7"/>
    <protectedRange algorithmName="SHA-512" hashValue="ON39YdpmFHfN9f47KpiRvqrKx0V9+erV1CNkpWzYhW/Qyc6aT8rEyCrvauWSYGZK2ia3o7vd3akF07acHAFpOA==" saltValue="yVW9XmDwTqEnmpSGai0KYg==" spinCount="100000" sqref="D4" name="Range1_1_1_2_6"/>
    <protectedRange algorithmName="SHA-512" hashValue="ON39YdpmFHfN9f47KpiRvqrKx0V9+erV1CNkpWzYhW/Qyc6aT8rEyCrvauWSYGZK2ia3o7vd3akF07acHAFpOA==" saltValue="yVW9XmDwTqEnmpSGai0KYg==" spinCount="100000" sqref="E4:J4" name="Range1_4_7"/>
    <protectedRange algorithmName="SHA-512" hashValue="ON39YdpmFHfN9f47KpiRvqrKx0V9+erV1CNkpWzYhW/Qyc6aT8rEyCrvauWSYGZK2ia3o7vd3akF07acHAFpOA==" saltValue="yVW9XmDwTqEnmpSGai0KYg==" spinCount="100000" sqref="B5:C5" name="Range1_1_2_2"/>
    <protectedRange algorithmName="SHA-512" hashValue="ON39YdpmFHfN9f47KpiRvqrKx0V9+erV1CNkpWzYhW/Qyc6aT8rEyCrvauWSYGZK2ia3o7vd3akF07acHAFpOA==" saltValue="yVW9XmDwTqEnmpSGai0KYg==" spinCount="100000" sqref="D5" name="Range1_1_1_2_1"/>
    <protectedRange algorithmName="SHA-512" hashValue="ON39YdpmFHfN9f47KpiRvqrKx0V9+erV1CNkpWzYhW/Qyc6aT8rEyCrvauWSYGZK2ia3o7vd3akF07acHAFpOA==" saltValue="yVW9XmDwTqEnmpSGai0KYg==" spinCount="100000" sqref="E5:J5" name="Range1_4_2"/>
    <protectedRange algorithmName="SHA-512" hashValue="ON39YdpmFHfN9f47KpiRvqrKx0V9+erV1CNkpWzYhW/Qyc6aT8rEyCrvauWSYGZK2ia3o7vd3akF07acHAFpOA==" saltValue="yVW9XmDwTqEnmpSGai0KYg==" spinCount="100000" sqref="B6:C6" name="Range1_1_2_4"/>
    <protectedRange algorithmName="SHA-512" hashValue="ON39YdpmFHfN9f47KpiRvqrKx0V9+erV1CNkpWzYhW/Qyc6aT8rEyCrvauWSYGZK2ia3o7vd3akF07acHAFpOA==" saltValue="yVW9XmDwTqEnmpSGai0KYg==" spinCount="100000" sqref="D6" name="Range1_1_1_2_3"/>
    <protectedRange algorithmName="SHA-512" hashValue="ON39YdpmFHfN9f47KpiRvqrKx0V9+erV1CNkpWzYhW/Qyc6aT8rEyCrvauWSYGZK2ia3o7vd3akF07acHAFpOA==" saltValue="yVW9XmDwTqEnmpSGai0KYg==" spinCount="100000" sqref="E6:J6" name="Range1_4_4"/>
  </protectedRanges>
  <conditionalFormatting sqref="F2">
    <cfRule type="top10" dxfId="95" priority="29" rank="1"/>
  </conditionalFormatting>
  <conditionalFormatting sqref="J2">
    <cfRule type="top10" dxfId="94" priority="25" rank="1"/>
  </conditionalFormatting>
  <conditionalFormatting sqref="E2">
    <cfRule type="top10" dxfId="93" priority="30" rank="1"/>
  </conditionalFormatting>
  <conditionalFormatting sqref="G2">
    <cfRule type="top10" dxfId="92" priority="28" rank="1"/>
  </conditionalFormatting>
  <conditionalFormatting sqref="H2">
    <cfRule type="top10" dxfId="91" priority="27" rank="1"/>
  </conditionalFormatting>
  <conditionalFormatting sqref="I2">
    <cfRule type="top10" dxfId="90" priority="26" rank="1"/>
  </conditionalFormatting>
  <conditionalFormatting sqref="E3">
    <cfRule type="top10" dxfId="89" priority="24" rank="1"/>
  </conditionalFormatting>
  <conditionalFormatting sqref="F3">
    <cfRule type="top10" dxfId="88" priority="23" rank="1"/>
  </conditionalFormatting>
  <conditionalFormatting sqref="G3">
    <cfRule type="top10" dxfId="87" priority="22" rank="1"/>
  </conditionalFormatting>
  <conditionalFormatting sqref="H3">
    <cfRule type="top10" dxfId="86" priority="21" rank="1"/>
  </conditionalFormatting>
  <conditionalFormatting sqref="I3">
    <cfRule type="top10" dxfId="85" priority="20" rank="1"/>
  </conditionalFormatting>
  <conditionalFormatting sqref="J3">
    <cfRule type="top10" dxfId="84" priority="19" rank="1"/>
  </conditionalFormatting>
  <conditionalFormatting sqref="E4">
    <cfRule type="top10" dxfId="83" priority="18" rank="1"/>
  </conditionalFormatting>
  <conditionalFormatting sqref="F4">
    <cfRule type="top10" dxfId="82" priority="17" rank="1"/>
  </conditionalFormatting>
  <conditionalFormatting sqref="G4">
    <cfRule type="top10" dxfId="81" priority="16" rank="1"/>
  </conditionalFormatting>
  <conditionalFormatting sqref="H4">
    <cfRule type="top10" dxfId="80" priority="15" rank="1"/>
  </conditionalFormatting>
  <conditionalFormatting sqref="I4">
    <cfRule type="top10" dxfId="79" priority="14" rank="1"/>
  </conditionalFormatting>
  <conditionalFormatting sqref="J4">
    <cfRule type="top10" dxfId="78" priority="13" rank="1"/>
  </conditionalFormatting>
  <conditionalFormatting sqref="E5">
    <cfRule type="top10" dxfId="77" priority="12" rank="1"/>
  </conditionalFormatting>
  <conditionalFormatting sqref="F5">
    <cfRule type="top10" dxfId="76" priority="11" rank="1"/>
  </conditionalFormatting>
  <conditionalFormatting sqref="G5">
    <cfRule type="top10" dxfId="75" priority="10" rank="1"/>
  </conditionalFormatting>
  <conditionalFormatting sqref="H5">
    <cfRule type="top10" dxfId="74" priority="9" rank="1"/>
  </conditionalFormatting>
  <conditionalFormatting sqref="I5">
    <cfRule type="top10" dxfId="73" priority="8" rank="1"/>
  </conditionalFormatting>
  <conditionalFormatting sqref="J5">
    <cfRule type="top10" dxfId="72" priority="7" rank="1"/>
  </conditionalFormatting>
  <conditionalFormatting sqref="E6">
    <cfRule type="top10" dxfId="71" priority="6" rank="1"/>
  </conditionalFormatting>
  <conditionalFormatting sqref="F6">
    <cfRule type="top10" dxfId="70" priority="5" rank="1"/>
  </conditionalFormatting>
  <conditionalFormatting sqref="G6">
    <cfRule type="top10" dxfId="69" priority="4" rank="1"/>
  </conditionalFormatting>
  <conditionalFormatting sqref="H6">
    <cfRule type="top10" dxfId="68" priority="3" rank="1"/>
  </conditionalFormatting>
  <conditionalFormatting sqref="I6">
    <cfRule type="top10" dxfId="67" priority="2" rank="1"/>
  </conditionalFormatting>
  <conditionalFormatting sqref="J6">
    <cfRule type="top10" dxfId="66" priority="1" rank="1"/>
  </conditionalFormatting>
  <hyperlinks>
    <hyperlink ref="Q1" location="'National Youth Rankings 2020'!A1" display="Return to Rankings" xr:uid="{AE713602-CB2B-4AF7-984F-44D2D41CDE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C452138-D46B-48F7-8C95-9C23EA26039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D6108-C74F-429F-9D12-C302A9038669}">
  <dimension ref="A1:Q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51</v>
      </c>
      <c r="B2" s="26" t="s">
        <v>53</v>
      </c>
      <c r="C2" s="27">
        <v>43905</v>
      </c>
      <c r="D2" s="36" t="s">
        <v>47</v>
      </c>
      <c r="E2" s="29">
        <v>193</v>
      </c>
      <c r="F2" s="29">
        <v>188</v>
      </c>
      <c r="G2" s="29">
        <v>191</v>
      </c>
      <c r="H2" s="29">
        <v>194</v>
      </c>
      <c r="I2" s="29"/>
      <c r="J2" s="29"/>
      <c r="K2" s="30">
        <v>4</v>
      </c>
      <c r="L2" s="30">
        <v>766</v>
      </c>
      <c r="M2" s="31">
        <v>191.5</v>
      </c>
      <c r="N2" s="32">
        <v>4</v>
      </c>
      <c r="O2" s="33">
        <v>195.5</v>
      </c>
    </row>
    <row r="3" spans="1:17" ht="26.25" x14ac:dyDescent="0.25">
      <c r="A3" s="25" t="s">
        <v>69</v>
      </c>
      <c r="B3" s="26" t="s">
        <v>53</v>
      </c>
      <c r="C3" s="27">
        <v>43968</v>
      </c>
      <c r="D3" s="28" t="s">
        <v>25</v>
      </c>
      <c r="E3" s="29">
        <v>187</v>
      </c>
      <c r="F3" s="29">
        <v>193</v>
      </c>
      <c r="G3" s="29">
        <v>190</v>
      </c>
      <c r="H3" s="29">
        <v>190</v>
      </c>
      <c r="I3" s="29">
        <v>189</v>
      </c>
      <c r="J3" s="29">
        <v>191</v>
      </c>
      <c r="K3" s="30">
        <v>6</v>
      </c>
      <c r="L3" s="30">
        <v>1140</v>
      </c>
      <c r="M3" s="31">
        <v>190</v>
      </c>
      <c r="N3" s="32">
        <v>26</v>
      </c>
      <c r="O3" s="33">
        <v>216</v>
      </c>
    </row>
    <row r="6" spans="1:17" x14ac:dyDescent="0.25">
      <c r="K6" s="16">
        <f>SUM(K2:K5)</f>
        <v>10</v>
      </c>
      <c r="L6" s="16">
        <f>SUM(L2:L5)</f>
        <v>1906</v>
      </c>
      <c r="M6" s="22">
        <f>SUM(L6/K6)</f>
        <v>190.6</v>
      </c>
      <c r="N6" s="16">
        <f>SUM(N2:N5)</f>
        <v>30</v>
      </c>
      <c r="O6" s="22">
        <f>SUM(M6+N6)</f>
        <v>220.6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3"/>
    <protectedRange algorithmName="SHA-512" hashValue="ON39YdpmFHfN9f47KpiRvqrKx0V9+erV1CNkpWzYhW/Qyc6aT8rEyCrvauWSYGZK2ia3o7vd3akF07acHAFpOA==" saltValue="yVW9XmDwTqEnmpSGai0KYg==" spinCount="100000" sqref="B2" name="Range1_1_2_1_1"/>
    <protectedRange algorithmName="SHA-512" hashValue="ON39YdpmFHfN9f47KpiRvqrKx0V9+erV1CNkpWzYhW/Qyc6aT8rEyCrvauWSYGZK2ia3o7vd3akF07acHAFpOA==" saltValue="yVW9XmDwTqEnmpSGai0KYg==" spinCount="100000" sqref="E2:J2" name="Range1_4_1_1"/>
    <protectedRange algorithmName="SHA-512" hashValue="ON39YdpmFHfN9f47KpiRvqrKx0V9+erV1CNkpWzYhW/Qyc6aT8rEyCrvauWSYGZK2ia3o7vd3akF07acHAFpOA==" saltValue="yVW9XmDwTqEnmpSGai0KYg==" spinCount="100000" sqref="B3:C3" name="Range1_1_2_5_1"/>
    <protectedRange algorithmName="SHA-512" hashValue="ON39YdpmFHfN9f47KpiRvqrKx0V9+erV1CNkpWzYhW/Qyc6aT8rEyCrvauWSYGZK2ia3o7vd3akF07acHAFpOA==" saltValue="yVW9XmDwTqEnmpSGai0KYg==" spinCount="100000" sqref="D3" name="Range1_1_1_2_4_1"/>
    <protectedRange algorithmName="SHA-512" hashValue="ON39YdpmFHfN9f47KpiRvqrKx0V9+erV1CNkpWzYhW/Qyc6aT8rEyCrvauWSYGZK2ia3o7vd3akF07acHAFpOA==" saltValue="yVW9XmDwTqEnmpSGai0KYg==" spinCount="100000" sqref="E3:J3" name="Range1_4_5_1"/>
  </protectedRanges>
  <conditionalFormatting sqref="F2">
    <cfRule type="top10" dxfId="65" priority="11" rank="1"/>
  </conditionalFormatting>
  <conditionalFormatting sqref="J2">
    <cfRule type="top10" dxfId="64" priority="7" rank="1"/>
  </conditionalFormatting>
  <conditionalFormatting sqref="E2">
    <cfRule type="top10" dxfId="63" priority="12" rank="1"/>
  </conditionalFormatting>
  <conditionalFormatting sqref="G2">
    <cfRule type="top10" dxfId="62" priority="10" rank="1"/>
  </conditionalFormatting>
  <conditionalFormatting sqref="H2">
    <cfRule type="top10" dxfId="61" priority="9" rank="1"/>
  </conditionalFormatting>
  <conditionalFormatting sqref="I2">
    <cfRule type="top10" dxfId="60" priority="8" rank="1"/>
  </conditionalFormatting>
  <conditionalFormatting sqref="E3">
    <cfRule type="top10" dxfId="59" priority="6" rank="1"/>
  </conditionalFormatting>
  <conditionalFormatting sqref="F3">
    <cfRule type="top10" dxfId="58" priority="5" rank="1"/>
  </conditionalFormatting>
  <conditionalFormatting sqref="G3">
    <cfRule type="top10" dxfId="57" priority="4" rank="1"/>
  </conditionalFormatting>
  <conditionalFormatting sqref="H3">
    <cfRule type="top10" dxfId="56" priority="3" rank="1"/>
  </conditionalFormatting>
  <conditionalFormatting sqref="I3">
    <cfRule type="top10" dxfId="55" priority="2" rank="1"/>
  </conditionalFormatting>
  <conditionalFormatting sqref="J3">
    <cfRule type="top10" dxfId="54" priority="1" rank="1"/>
  </conditionalFormatting>
  <hyperlinks>
    <hyperlink ref="Q1" location="'National Youth Rankings 2020'!A1" display="Return to Rankings" xr:uid="{71A70147-B4E8-416D-90C4-6DB73D2D246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E3BE48-E2D8-48ED-B735-919701DB8897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  <x14:dataValidation type="list" allowBlank="1" showInputMessage="1" showErrorMessage="1" xr:uid="{8162B386-8CA2-41EB-92DE-F0D65A0752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77579-DA56-42D0-86DD-5ED95ADEB422}">
  <dimension ref="A1:Q5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76</v>
      </c>
      <c r="B2" s="26" t="s">
        <v>77</v>
      </c>
      <c r="C2" s="27">
        <v>43968</v>
      </c>
      <c r="D2" s="28" t="s">
        <v>74</v>
      </c>
      <c r="E2" s="29">
        <v>171</v>
      </c>
      <c r="F2" s="29">
        <v>172</v>
      </c>
      <c r="G2" s="29">
        <v>178</v>
      </c>
      <c r="H2" s="29"/>
      <c r="I2" s="29"/>
      <c r="J2" s="29"/>
      <c r="K2" s="30">
        <v>3</v>
      </c>
      <c r="L2" s="30">
        <v>521</v>
      </c>
      <c r="M2" s="31">
        <v>173.66666666666666</v>
      </c>
      <c r="N2" s="32">
        <v>5</v>
      </c>
      <c r="O2" s="33">
        <v>178.66666666666666</v>
      </c>
    </row>
    <row r="5" spans="1:17" x14ac:dyDescent="0.25">
      <c r="K5" s="16">
        <f>SUM(K2:K4)</f>
        <v>3</v>
      </c>
      <c r="L5" s="16">
        <f>SUM(L2:L4)</f>
        <v>521</v>
      </c>
      <c r="M5" s="22">
        <f>SUM(L5/K5)</f>
        <v>173.66666666666666</v>
      </c>
      <c r="N5" s="16">
        <f>SUM(N2:N4)</f>
        <v>5</v>
      </c>
      <c r="O5" s="22">
        <f>SUM(M5+N5)</f>
        <v>178.66666666666666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1_1"/>
  </protectedRanges>
  <conditionalFormatting sqref="F2">
    <cfRule type="top10" dxfId="53" priority="5" rank="1"/>
  </conditionalFormatting>
  <conditionalFormatting sqref="H2">
    <cfRule type="top10" dxfId="52" priority="4" rank="1"/>
  </conditionalFormatting>
  <conditionalFormatting sqref="G2">
    <cfRule type="top10" dxfId="51" priority="2" rank="1"/>
  </conditionalFormatting>
  <conditionalFormatting sqref="I2">
    <cfRule type="top10" dxfId="50" priority="3" rank="1"/>
  </conditionalFormatting>
  <conditionalFormatting sqref="J2">
    <cfRule type="top10" dxfId="49" priority="1" rank="1"/>
  </conditionalFormatting>
  <conditionalFormatting sqref="E2">
    <cfRule type="top10" dxfId="48" priority="6" rank="1"/>
  </conditionalFormatting>
  <hyperlinks>
    <hyperlink ref="Q1" location="'National Youth Rankings 2020'!A1" display="Return to Rankings" xr:uid="{359CAD4B-757A-44D0-849C-D01A373D4A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67C4FE-3D34-4362-9B25-706D852181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6970B-7323-41AB-9D18-0A53A77F414A}">
  <dimension ref="A1:Q6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57</v>
      </c>
      <c r="B2" s="26" t="s">
        <v>58</v>
      </c>
      <c r="C2" s="27">
        <v>43905</v>
      </c>
      <c r="D2" s="36" t="s">
        <v>47</v>
      </c>
      <c r="E2" s="29">
        <v>183</v>
      </c>
      <c r="F2" s="29">
        <v>188</v>
      </c>
      <c r="G2" s="29">
        <v>191</v>
      </c>
      <c r="H2" s="29">
        <v>186</v>
      </c>
      <c r="I2" s="29"/>
      <c r="J2" s="29"/>
      <c r="K2" s="30">
        <v>4</v>
      </c>
      <c r="L2" s="30">
        <v>748</v>
      </c>
      <c r="M2" s="31">
        <v>187</v>
      </c>
      <c r="N2" s="32">
        <v>13</v>
      </c>
      <c r="O2" s="33">
        <v>200</v>
      </c>
    </row>
    <row r="3" spans="1:17" x14ac:dyDescent="0.25">
      <c r="A3" s="25" t="s">
        <v>71</v>
      </c>
      <c r="B3" s="26" t="s">
        <v>58</v>
      </c>
      <c r="C3" s="27">
        <v>43968</v>
      </c>
      <c r="D3" s="28" t="s">
        <v>25</v>
      </c>
      <c r="E3" s="29">
        <v>173</v>
      </c>
      <c r="F3" s="29">
        <v>175</v>
      </c>
      <c r="G3" s="29">
        <v>165</v>
      </c>
      <c r="H3" s="29">
        <v>170</v>
      </c>
      <c r="I3" s="29">
        <v>181</v>
      </c>
      <c r="J3" s="29">
        <v>171</v>
      </c>
      <c r="K3" s="30">
        <v>6</v>
      </c>
      <c r="L3" s="30">
        <v>1035</v>
      </c>
      <c r="M3" s="31">
        <v>172.5</v>
      </c>
      <c r="N3" s="32">
        <v>34</v>
      </c>
      <c r="O3" s="33">
        <v>206.5</v>
      </c>
    </row>
    <row r="6" spans="1:17" x14ac:dyDescent="0.25">
      <c r="K6" s="16">
        <f>SUM(K2:K5)</f>
        <v>10</v>
      </c>
      <c r="L6" s="16">
        <f>SUM(L2:L5)</f>
        <v>1783</v>
      </c>
      <c r="M6" s="22">
        <f>SUM(L6/K6)</f>
        <v>178.3</v>
      </c>
      <c r="N6" s="16">
        <f>SUM(N2:N5)</f>
        <v>47</v>
      </c>
      <c r="O6" s="22">
        <f>SUM(M6+N6)</f>
        <v>225.3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B2" name="Range1_1_2_2_1"/>
    <protectedRange algorithmName="SHA-512" hashValue="ON39YdpmFHfN9f47KpiRvqrKx0V9+erV1CNkpWzYhW/Qyc6aT8rEyCrvauWSYGZK2ia3o7vd3akF07acHAFpOA==" saltValue="yVW9XmDwTqEnmpSGai0KYg==" spinCount="100000" sqref="E2:J2" name="Range1_4_2_1"/>
    <protectedRange algorithmName="SHA-512" hashValue="ON39YdpmFHfN9f47KpiRvqrKx0V9+erV1CNkpWzYhW/Qyc6aT8rEyCrvauWSYGZK2ia3o7vd3akF07acHAFpOA==" saltValue="yVW9XmDwTqEnmpSGai0KYg==" spinCount="100000" sqref="B3:C3" name="Range1_1_2_6"/>
    <protectedRange algorithmName="SHA-512" hashValue="ON39YdpmFHfN9f47KpiRvqrKx0V9+erV1CNkpWzYhW/Qyc6aT8rEyCrvauWSYGZK2ia3o7vd3akF07acHAFpOA==" saltValue="yVW9XmDwTqEnmpSGai0KYg==" spinCount="100000" sqref="D3" name="Range1_1_1_2_5"/>
    <protectedRange algorithmName="SHA-512" hashValue="ON39YdpmFHfN9f47KpiRvqrKx0V9+erV1CNkpWzYhW/Qyc6aT8rEyCrvauWSYGZK2ia3o7vd3akF07acHAFpOA==" saltValue="yVW9XmDwTqEnmpSGai0KYg==" spinCount="100000" sqref="E3:J3" name="Range1_4_6"/>
  </protectedRanges>
  <conditionalFormatting sqref="F2">
    <cfRule type="top10" dxfId="47" priority="11" rank="1"/>
  </conditionalFormatting>
  <conditionalFormatting sqref="H2">
    <cfRule type="top10" dxfId="46" priority="10" rank="1"/>
  </conditionalFormatting>
  <conditionalFormatting sqref="G2">
    <cfRule type="top10" dxfId="45" priority="8" rank="1"/>
  </conditionalFormatting>
  <conditionalFormatting sqref="I2">
    <cfRule type="top10" dxfId="44" priority="9" rank="1"/>
  </conditionalFormatting>
  <conditionalFormatting sqref="J2">
    <cfRule type="top10" dxfId="43" priority="7" rank="1"/>
  </conditionalFormatting>
  <conditionalFormatting sqref="E2">
    <cfRule type="top10" dxfId="42" priority="12" rank="1"/>
  </conditionalFormatting>
  <conditionalFormatting sqref="F3">
    <cfRule type="top10" dxfId="41" priority="5" rank="1"/>
  </conditionalFormatting>
  <conditionalFormatting sqref="H3">
    <cfRule type="top10" dxfId="40" priority="4" rank="1"/>
  </conditionalFormatting>
  <conditionalFormatting sqref="G3">
    <cfRule type="top10" dxfId="39" priority="2" rank="1"/>
  </conditionalFormatting>
  <conditionalFormatting sqref="I3">
    <cfRule type="top10" dxfId="38" priority="3" rank="1"/>
  </conditionalFormatting>
  <conditionalFormatting sqref="J3">
    <cfRule type="top10" dxfId="37" priority="1" rank="1"/>
  </conditionalFormatting>
  <conditionalFormatting sqref="E3">
    <cfRule type="top10" dxfId="36" priority="6" rank="1"/>
  </conditionalFormatting>
  <hyperlinks>
    <hyperlink ref="Q1" location="'National Youth Rankings 2020'!A1" display="Return to Rankings" xr:uid="{1FEA0269-6BD8-4C5E-844E-BB523FDE34B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980D826-B9BE-421A-9FB3-11A5C7FE672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7B5D6D0-AAFC-42E6-B641-27731A88ACAC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7" t="s">
        <v>17</v>
      </c>
      <c r="B2" s="8" t="s">
        <v>19</v>
      </c>
      <c r="C2" s="9">
        <v>43849</v>
      </c>
      <c r="D2" s="10" t="s">
        <v>25</v>
      </c>
      <c r="E2" s="11">
        <v>177</v>
      </c>
      <c r="F2" s="11">
        <v>179</v>
      </c>
      <c r="G2" s="11">
        <v>178</v>
      </c>
      <c r="H2" s="11">
        <v>170</v>
      </c>
      <c r="I2" s="11"/>
      <c r="J2" s="11"/>
      <c r="K2" s="12">
        <v>4</v>
      </c>
      <c r="L2" s="12">
        <v>704</v>
      </c>
      <c r="M2" s="13">
        <v>176</v>
      </c>
      <c r="N2" s="14">
        <v>9</v>
      </c>
      <c r="O2" s="15">
        <v>185</v>
      </c>
    </row>
    <row r="3" spans="1:17" x14ac:dyDescent="0.25">
      <c r="A3" s="25" t="s">
        <v>17</v>
      </c>
      <c r="B3" s="26" t="s">
        <v>35</v>
      </c>
      <c r="C3" s="27">
        <v>43877</v>
      </c>
      <c r="D3" s="28" t="s">
        <v>25</v>
      </c>
      <c r="E3" s="29">
        <v>171</v>
      </c>
      <c r="F3" s="29">
        <v>162</v>
      </c>
      <c r="G3" s="29">
        <v>180</v>
      </c>
      <c r="H3" s="29">
        <v>182</v>
      </c>
      <c r="I3" s="29"/>
      <c r="J3" s="29"/>
      <c r="K3" s="30">
        <v>4</v>
      </c>
      <c r="L3" s="30">
        <v>695</v>
      </c>
      <c r="M3" s="31">
        <v>173.75</v>
      </c>
      <c r="N3" s="32">
        <v>6</v>
      </c>
      <c r="O3" s="33">
        <v>179.75</v>
      </c>
    </row>
    <row r="4" spans="1:17" x14ac:dyDescent="0.25">
      <c r="A4" s="25" t="s">
        <v>26</v>
      </c>
      <c r="B4" s="26" t="s">
        <v>35</v>
      </c>
      <c r="C4" s="27">
        <v>43905</v>
      </c>
      <c r="D4" s="36" t="s">
        <v>47</v>
      </c>
      <c r="E4" s="29">
        <v>173</v>
      </c>
      <c r="F4" s="29">
        <v>182</v>
      </c>
      <c r="G4" s="29">
        <v>183</v>
      </c>
      <c r="H4" s="29">
        <v>180</v>
      </c>
      <c r="I4" s="29"/>
      <c r="J4" s="29"/>
      <c r="K4" s="30">
        <v>4</v>
      </c>
      <c r="L4" s="30">
        <v>718</v>
      </c>
      <c r="M4" s="31">
        <v>179.5</v>
      </c>
      <c r="N4" s="32">
        <v>11</v>
      </c>
      <c r="O4" s="33">
        <v>190.5</v>
      </c>
    </row>
    <row r="5" spans="1:17" x14ac:dyDescent="0.25">
      <c r="A5" s="25" t="s">
        <v>70</v>
      </c>
      <c r="B5" s="26" t="s">
        <v>35</v>
      </c>
      <c r="C5" s="27">
        <v>43968</v>
      </c>
      <c r="D5" s="28" t="s">
        <v>25</v>
      </c>
      <c r="E5" s="29">
        <v>172.001</v>
      </c>
      <c r="F5" s="29">
        <v>180</v>
      </c>
      <c r="G5" s="29">
        <v>170</v>
      </c>
      <c r="H5" s="29">
        <v>190</v>
      </c>
      <c r="I5" s="29">
        <v>175</v>
      </c>
      <c r="J5" s="29">
        <v>179</v>
      </c>
      <c r="K5" s="30">
        <v>6</v>
      </c>
      <c r="L5" s="30">
        <v>1066.001</v>
      </c>
      <c r="M5" s="31">
        <v>177.66683333333333</v>
      </c>
      <c r="N5" s="32">
        <v>26</v>
      </c>
      <c r="O5" s="33">
        <v>203.66683333333333</v>
      </c>
    </row>
    <row r="6" spans="1:17" x14ac:dyDescent="0.25">
      <c r="A6" s="25" t="s">
        <v>70</v>
      </c>
      <c r="B6" s="26" t="s">
        <v>35</v>
      </c>
      <c r="C6" s="27">
        <v>43977</v>
      </c>
      <c r="D6" s="28" t="s">
        <v>25</v>
      </c>
      <c r="E6" s="29">
        <v>178</v>
      </c>
      <c r="F6" s="29">
        <v>174</v>
      </c>
      <c r="G6" s="29">
        <v>168</v>
      </c>
      <c r="H6" s="29"/>
      <c r="I6" s="29"/>
      <c r="J6" s="29"/>
      <c r="K6" s="30">
        <v>3</v>
      </c>
      <c r="L6" s="30">
        <v>520</v>
      </c>
      <c r="M6" s="31">
        <v>173.33333333333334</v>
      </c>
      <c r="N6" s="32">
        <v>5</v>
      </c>
      <c r="O6" s="33">
        <v>178.33333333333334</v>
      </c>
    </row>
    <row r="7" spans="1:17" x14ac:dyDescent="0.25">
      <c r="A7" s="41" t="s">
        <v>70</v>
      </c>
      <c r="B7" s="42" t="s">
        <v>35</v>
      </c>
      <c r="C7" s="43">
        <v>44003</v>
      </c>
      <c r="D7" s="44" t="s">
        <v>25</v>
      </c>
      <c r="E7" s="45">
        <v>176</v>
      </c>
      <c r="F7" s="45">
        <v>180</v>
      </c>
      <c r="G7" s="45">
        <v>184</v>
      </c>
      <c r="H7" s="45">
        <v>175</v>
      </c>
      <c r="I7" s="45"/>
      <c r="J7" s="45"/>
      <c r="K7" s="46">
        <v>4</v>
      </c>
      <c r="L7" s="46">
        <v>715</v>
      </c>
      <c r="M7" s="47">
        <v>178.75</v>
      </c>
      <c r="N7" s="48">
        <v>5</v>
      </c>
      <c r="O7" s="49">
        <v>183.75</v>
      </c>
    </row>
    <row r="10" spans="1:17" x14ac:dyDescent="0.25">
      <c r="K10" s="16">
        <f>SUM(K2:K9)</f>
        <v>25</v>
      </c>
      <c r="L10" s="16">
        <f>SUM(L2:L9)</f>
        <v>4418.0010000000002</v>
      </c>
      <c r="M10" s="22">
        <f>SUM(L10/K10)</f>
        <v>176.72004000000001</v>
      </c>
      <c r="N10" s="16">
        <f>SUM(N2:N9)</f>
        <v>62</v>
      </c>
      <c r="O10" s="22">
        <f>SUM(M10+N10)</f>
        <v>238.72004000000001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3"/>
    <protectedRange algorithmName="SHA-512" hashValue="ON39YdpmFHfN9f47KpiRvqrKx0V9+erV1CNkpWzYhW/Qyc6aT8rEyCrvauWSYGZK2ia3o7vd3akF07acHAFpOA==" saltValue="yVW9XmDwTqEnmpSGai0KYg==" spinCount="100000" sqref="B3:C3" name="Range1_1_2_4_1"/>
    <protectedRange algorithmName="SHA-512" hashValue="ON39YdpmFHfN9f47KpiRvqrKx0V9+erV1CNkpWzYhW/Qyc6aT8rEyCrvauWSYGZK2ia3o7vd3akF07acHAFpOA==" saltValue="yVW9XmDwTqEnmpSGai0KYg==" spinCount="100000" sqref="D3" name="Range1_1_1_2_2_1"/>
    <protectedRange algorithmName="SHA-512" hashValue="ON39YdpmFHfN9f47KpiRvqrKx0V9+erV1CNkpWzYhW/Qyc6aT8rEyCrvauWSYGZK2ia3o7vd3akF07acHAFpOA==" saltValue="yVW9XmDwTqEnmpSGai0KYg==" spinCount="100000" sqref="E3:J3" name="Range1_4_3_1"/>
    <protectedRange algorithmName="SHA-512" hashValue="ON39YdpmFHfN9f47KpiRvqrKx0V9+erV1CNkpWzYhW/Qyc6aT8rEyCrvauWSYGZK2ia3o7vd3akF07acHAFpOA==" saltValue="yVW9XmDwTqEnmpSGai0KYg==" spinCount="100000" sqref="C4" name="Range1"/>
    <protectedRange algorithmName="SHA-512" hashValue="ON39YdpmFHfN9f47KpiRvqrKx0V9+erV1CNkpWzYhW/Qyc6aT8rEyCrvauWSYGZK2ia3o7vd3akF07acHAFpOA==" saltValue="yVW9XmDwTqEnmpSGai0KYg==" spinCount="100000" sqref="B4" name="Range1_1_2_4_2"/>
    <protectedRange algorithmName="SHA-512" hashValue="ON39YdpmFHfN9f47KpiRvqrKx0V9+erV1CNkpWzYhW/Qyc6aT8rEyCrvauWSYGZK2ia3o7vd3akF07acHAFpOA==" saltValue="yVW9XmDwTqEnmpSGai0KYg==" spinCount="100000" sqref="E4:J4" name="Range1_4_4"/>
    <protectedRange algorithmName="SHA-512" hashValue="ON39YdpmFHfN9f47KpiRvqrKx0V9+erV1CNkpWzYhW/Qyc6aT8rEyCrvauWSYGZK2ia3o7vd3akF07acHAFpOA==" saltValue="yVW9XmDwTqEnmpSGai0KYg==" spinCount="100000" sqref="B5:C5" name="Range1_1_2_8"/>
    <protectedRange algorithmName="SHA-512" hashValue="ON39YdpmFHfN9f47KpiRvqrKx0V9+erV1CNkpWzYhW/Qyc6aT8rEyCrvauWSYGZK2ia3o7vd3akF07acHAFpOA==" saltValue="yVW9XmDwTqEnmpSGai0KYg==" spinCount="100000" sqref="D5" name="Range1_1_1_2_7"/>
    <protectedRange algorithmName="SHA-512" hashValue="ON39YdpmFHfN9f47KpiRvqrKx0V9+erV1CNkpWzYhW/Qyc6aT8rEyCrvauWSYGZK2ia3o7vd3akF07acHAFpOA==" saltValue="yVW9XmDwTqEnmpSGai0KYg==" spinCount="100000" sqref="E5:J5" name="Range1_4_8"/>
    <protectedRange algorithmName="SHA-512" hashValue="ON39YdpmFHfN9f47KpiRvqrKx0V9+erV1CNkpWzYhW/Qyc6aT8rEyCrvauWSYGZK2ia3o7vd3akF07acHAFpOA==" saltValue="yVW9XmDwTqEnmpSGai0KYg==" spinCount="100000" sqref="B6:C6" name="Range1_1_2_8_1_1"/>
    <protectedRange algorithmName="SHA-512" hashValue="ON39YdpmFHfN9f47KpiRvqrKx0V9+erV1CNkpWzYhW/Qyc6aT8rEyCrvauWSYGZK2ia3o7vd3akF07acHAFpOA==" saltValue="yVW9XmDwTqEnmpSGai0KYg==" spinCount="100000" sqref="D6" name="Range1_1_1_2_7_1_1"/>
    <protectedRange algorithmName="SHA-512" hashValue="ON39YdpmFHfN9f47KpiRvqrKx0V9+erV1CNkpWzYhW/Qyc6aT8rEyCrvauWSYGZK2ia3o7vd3akF07acHAFpOA==" saltValue="yVW9XmDwTqEnmpSGai0KYg==" spinCount="100000" sqref="E6:J6" name="Range1_4_8_1_1"/>
    <protectedRange algorithmName="SHA-512" hashValue="ON39YdpmFHfN9f47KpiRvqrKx0V9+erV1CNkpWzYhW/Qyc6aT8rEyCrvauWSYGZK2ia3o7vd3akF07acHAFpOA==" saltValue="yVW9XmDwTqEnmpSGai0KYg==" spinCount="100000" sqref="B7:C7" name="Range1_1_2_8_1_1_3"/>
    <protectedRange algorithmName="SHA-512" hashValue="ON39YdpmFHfN9f47KpiRvqrKx0V9+erV1CNkpWzYhW/Qyc6aT8rEyCrvauWSYGZK2ia3o7vd3akF07acHAFpOA==" saltValue="yVW9XmDwTqEnmpSGai0KYg==" spinCount="100000" sqref="D7" name="Range1_1_1_2_7_1_1_3"/>
    <protectedRange algorithmName="SHA-512" hashValue="ON39YdpmFHfN9f47KpiRvqrKx0V9+erV1CNkpWzYhW/Qyc6aT8rEyCrvauWSYGZK2ia3o7vd3akF07acHAFpOA==" saltValue="yVW9XmDwTqEnmpSGai0KYg==" spinCount="100000" sqref="E7:J7" name="Range1_4_8_1_1_3"/>
  </protectedRanges>
  <conditionalFormatting sqref="E2">
    <cfRule type="top10" dxfId="35" priority="31" rank="1"/>
  </conditionalFormatting>
  <conditionalFormatting sqref="F2">
    <cfRule type="top10" dxfId="34" priority="32" rank="1"/>
  </conditionalFormatting>
  <conditionalFormatting sqref="G2">
    <cfRule type="top10" dxfId="33" priority="33" rank="1"/>
  </conditionalFormatting>
  <conditionalFormatting sqref="H2">
    <cfRule type="top10" dxfId="32" priority="34" rank="1"/>
  </conditionalFormatting>
  <conditionalFormatting sqref="I2">
    <cfRule type="top10" dxfId="31" priority="35" rank="1"/>
  </conditionalFormatting>
  <conditionalFormatting sqref="J2">
    <cfRule type="top10" dxfId="30" priority="36" rank="1"/>
  </conditionalFormatting>
  <conditionalFormatting sqref="E3">
    <cfRule type="top10" dxfId="29" priority="25" rank="1"/>
  </conditionalFormatting>
  <conditionalFormatting sqref="F3">
    <cfRule type="top10" dxfId="28" priority="26" rank="1"/>
  </conditionalFormatting>
  <conditionalFormatting sqref="G3">
    <cfRule type="top10" dxfId="27" priority="27" rank="1"/>
  </conditionalFormatting>
  <conditionalFormatting sqref="H3">
    <cfRule type="top10" dxfId="26" priority="28" rank="1"/>
  </conditionalFormatting>
  <conditionalFormatting sqref="I3">
    <cfRule type="top10" dxfId="25" priority="29" rank="1"/>
  </conditionalFormatting>
  <conditionalFormatting sqref="J3">
    <cfRule type="top10" dxfId="24" priority="30" rank="1"/>
  </conditionalFormatting>
  <conditionalFormatting sqref="E4">
    <cfRule type="top10" dxfId="23" priority="19" rank="1"/>
  </conditionalFormatting>
  <conditionalFormatting sqref="F4">
    <cfRule type="top10" dxfId="22" priority="20" rank="1"/>
  </conditionalFormatting>
  <conditionalFormatting sqref="G4">
    <cfRule type="top10" dxfId="21" priority="21" rank="1"/>
  </conditionalFormatting>
  <conditionalFormatting sqref="H4">
    <cfRule type="top10" dxfId="20" priority="22" rank="1"/>
  </conditionalFormatting>
  <conditionalFormatting sqref="I4">
    <cfRule type="top10" dxfId="19" priority="23" rank="1"/>
  </conditionalFormatting>
  <conditionalFormatting sqref="J4">
    <cfRule type="top10" dxfId="18" priority="24" rank="1"/>
  </conditionalFormatting>
  <conditionalFormatting sqref="E5">
    <cfRule type="top10" dxfId="17" priority="13" rank="1"/>
  </conditionalFormatting>
  <conditionalFormatting sqref="F5">
    <cfRule type="top10" dxfId="16" priority="14" rank="1"/>
  </conditionalFormatting>
  <conditionalFormatting sqref="G5">
    <cfRule type="top10" dxfId="15" priority="15" rank="1"/>
  </conditionalFormatting>
  <conditionalFormatting sqref="H5">
    <cfRule type="top10" dxfId="14" priority="16" rank="1"/>
  </conditionalFormatting>
  <conditionalFormatting sqref="I5">
    <cfRule type="top10" dxfId="13" priority="17" rank="1"/>
  </conditionalFormatting>
  <conditionalFormatting sqref="J5">
    <cfRule type="top10" dxfId="12" priority="18" rank="1"/>
  </conditionalFormatting>
  <conditionalFormatting sqref="E6">
    <cfRule type="top10" dxfId="11" priority="12" rank="1"/>
  </conditionalFormatting>
  <conditionalFormatting sqref="F6">
    <cfRule type="top10" dxfId="10" priority="11" rank="1"/>
  </conditionalFormatting>
  <conditionalFormatting sqref="G6">
    <cfRule type="top10" dxfId="9" priority="10" rank="1"/>
  </conditionalFormatting>
  <conditionalFormatting sqref="H6">
    <cfRule type="top10" dxfId="8" priority="9" rank="1"/>
  </conditionalFormatting>
  <conditionalFormatting sqref="I6">
    <cfRule type="top10" dxfId="7" priority="8" rank="1"/>
  </conditionalFormatting>
  <conditionalFormatting sqref="J6">
    <cfRule type="top10" dxfId="6" priority="7" rank="1"/>
  </conditionalFormatting>
  <conditionalFormatting sqref="E7">
    <cfRule type="top10" dxfId="5" priority="6" rank="1"/>
  </conditionalFormatting>
  <conditionalFormatting sqref="F7">
    <cfRule type="top10" dxfId="4" priority="5" rank="1"/>
  </conditionalFormatting>
  <conditionalFormatting sqref="G7">
    <cfRule type="top10" dxfId="3" priority="4" rank="1"/>
  </conditionalFormatting>
  <conditionalFormatting sqref="H7">
    <cfRule type="top10" dxfId="2" priority="3" rank="1"/>
  </conditionalFormatting>
  <conditionalFormatting sqref="I7">
    <cfRule type="top10" dxfId="1" priority="2" rank="1"/>
  </conditionalFormatting>
  <conditionalFormatting sqref="J7">
    <cfRule type="top10" dxfId="0" priority="1" rank="1"/>
  </conditionalFormatting>
  <hyperlinks>
    <hyperlink ref="Q1" location="'National Youth Rankings 2020'!A1" display="Return to Rankings" xr:uid="{BBECB8BC-A16D-40F9-848A-3DF4798D10D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4B17516-FC1F-4771-B47B-E1E8C734E666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  <x14:dataValidation type="list" allowBlank="1" showInputMessage="1" showErrorMessage="1" xr:uid="{39A31115-8DE5-4589-A3BD-9C21002460B3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2AAE1169-76C7-4E95-B05B-D69B973A1476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8C8DE-FEA7-4585-8C54-3EA5881F029A}">
  <dimension ref="A1:Q5"/>
  <sheetViews>
    <sheetView workbookViewId="0">
      <selection activeCell="D15" sqref="D15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43</v>
      </c>
      <c r="B2" s="26" t="s">
        <v>86</v>
      </c>
      <c r="C2" s="27">
        <v>43975</v>
      </c>
      <c r="D2" s="28" t="s">
        <v>84</v>
      </c>
      <c r="E2" s="29">
        <v>176</v>
      </c>
      <c r="F2" s="29">
        <v>175</v>
      </c>
      <c r="G2" s="29">
        <v>181</v>
      </c>
      <c r="H2" s="29">
        <v>180</v>
      </c>
      <c r="I2" s="29"/>
      <c r="J2" s="29"/>
      <c r="K2" s="30">
        <v>4</v>
      </c>
      <c r="L2" s="30">
        <v>712</v>
      </c>
      <c r="M2" s="31">
        <v>178</v>
      </c>
      <c r="N2" s="32">
        <v>4</v>
      </c>
      <c r="O2" s="33">
        <v>182</v>
      </c>
    </row>
    <row r="5" spans="1:17" x14ac:dyDescent="0.25">
      <c r="K5" s="16">
        <f>SUM(K2:K4)</f>
        <v>4</v>
      </c>
      <c r="L5" s="16">
        <f>SUM(L2:L4)</f>
        <v>712</v>
      </c>
      <c r="M5" s="22">
        <f>SUM(L5/K5)</f>
        <v>178</v>
      </c>
      <c r="N5" s="16">
        <f>SUM(N2:N4)</f>
        <v>4</v>
      </c>
      <c r="O5" s="22">
        <f>SUM(M5+N5)</f>
        <v>182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5"/>
    <protectedRange algorithmName="SHA-512" hashValue="ON39YdpmFHfN9f47KpiRvqrKx0V9+erV1CNkpWzYhW/Qyc6aT8rEyCrvauWSYGZK2ia3o7vd3akF07acHAFpOA==" saltValue="yVW9XmDwTqEnmpSGai0KYg==" spinCount="100000" sqref="D2" name="Range1_1_1_2_4"/>
    <protectedRange algorithmName="SHA-512" hashValue="ON39YdpmFHfN9f47KpiRvqrKx0V9+erV1CNkpWzYhW/Qyc6aT8rEyCrvauWSYGZK2ia3o7vd3akF07acHAFpOA==" saltValue="yVW9XmDwTqEnmpSGai0KYg==" spinCount="100000" sqref="E2:J2" name="Range1_4_1_5"/>
  </protectedRanges>
  <conditionalFormatting sqref="E2">
    <cfRule type="top10" dxfId="395" priority="6" rank="1"/>
  </conditionalFormatting>
  <conditionalFormatting sqref="F2">
    <cfRule type="top10" dxfId="394" priority="5" rank="1"/>
  </conditionalFormatting>
  <conditionalFormatting sqref="G2">
    <cfRule type="top10" dxfId="393" priority="4" rank="1"/>
  </conditionalFormatting>
  <conditionalFormatting sqref="H2">
    <cfRule type="top10" dxfId="392" priority="3" rank="1"/>
  </conditionalFormatting>
  <conditionalFormatting sqref="I2">
    <cfRule type="top10" dxfId="391" priority="2" rank="1"/>
  </conditionalFormatting>
  <conditionalFormatting sqref="J2">
    <cfRule type="top10" dxfId="390" priority="1" rank="1"/>
  </conditionalFormatting>
  <hyperlinks>
    <hyperlink ref="Q1" location="'National Youth Rankings 2020'!A1" display="Return to Rankings" xr:uid="{7C1C64A8-266D-4E17-9900-4AE3E521F87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6EDD673-C486-477F-A674-69981D6416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14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ht="30" x14ac:dyDescent="0.25">
      <c r="A2" s="7" t="s">
        <v>16</v>
      </c>
      <c r="B2" s="8" t="s">
        <v>18</v>
      </c>
      <c r="C2" s="9">
        <v>43849</v>
      </c>
      <c r="D2" s="10" t="s">
        <v>25</v>
      </c>
      <c r="E2" s="11">
        <v>191</v>
      </c>
      <c r="F2" s="11">
        <v>191</v>
      </c>
      <c r="G2" s="11">
        <v>187</v>
      </c>
      <c r="H2" s="11">
        <v>185</v>
      </c>
      <c r="I2" s="11"/>
      <c r="J2" s="11"/>
      <c r="K2" s="12">
        <v>4</v>
      </c>
      <c r="L2" s="12">
        <v>754</v>
      </c>
      <c r="M2" s="13">
        <v>188.5</v>
      </c>
      <c r="N2" s="14">
        <v>5</v>
      </c>
      <c r="O2" s="15">
        <v>193.5</v>
      </c>
    </row>
    <row r="3" spans="1:17" x14ac:dyDescent="0.25">
      <c r="A3" s="25" t="s">
        <v>16</v>
      </c>
      <c r="B3" s="26" t="s">
        <v>33</v>
      </c>
      <c r="C3" s="27">
        <v>43877</v>
      </c>
      <c r="D3" s="28" t="s">
        <v>25</v>
      </c>
      <c r="E3" s="29">
        <v>192</v>
      </c>
      <c r="F3" s="29">
        <v>185</v>
      </c>
      <c r="G3" s="29">
        <v>190</v>
      </c>
      <c r="H3" s="29">
        <v>196</v>
      </c>
      <c r="I3" s="29"/>
      <c r="J3" s="29"/>
      <c r="K3" s="30">
        <v>4</v>
      </c>
      <c r="L3" s="30">
        <v>763</v>
      </c>
      <c r="M3" s="31">
        <v>190.75</v>
      </c>
      <c r="N3" s="32">
        <v>5</v>
      </c>
      <c r="O3" s="33">
        <v>195.75</v>
      </c>
    </row>
    <row r="4" spans="1:17" x14ac:dyDescent="0.25">
      <c r="A4" s="25" t="s">
        <v>16</v>
      </c>
      <c r="B4" s="26" t="s">
        <v>30</v>
      </c>
      <c r="C4" s="27">
        <v>43897</v>
      </c>
      <c r="D4" s="35" t="s">
        <v>41</v>
      </c>
      <c r="E4" s="29">
        <v>190</v>
      </c>
      <c r="F4" s="29">
        <v>187</v>
      </c>
      <c r="G4" s="29">
        <v>189</v>
      </c>
      <c r="H4" s="29">
        <v>191</v>
      </c>
      <c r="I4" s="29"/>
      <c r="J4" s="29"/>
      <c r="K4" s="30">
        <f>COUNT(E4:J4)</f>
        <v>4</v>
      </c>
      <c r="L4" s="30">
        <f>SUM(E4:J4)</f>
        <v>757</v>
      </c>
      <c r="M4" s="31">
        <f>IFERROR(L4/K4,0)</f>
        <v>189.25</v>
      </c>
      <c r="N4" s="32">
        <v>11</v>
      </c>
      <c r="O4" s="33">
        <f>SUM(M4+N4)</f>
        <v>200.25</v>
      </c>
    </row>
    <row r="5" spans="1:17" x14ac:dyDescent="0.25">
      <c r="A5" s="25" t="s">
        <v>51</v>
      </c>
      <c r="B5" s="26" t="s">
        <v>33</v>
      </c>
      <c r="C5" s="27">
        <v>43905</v>
      </c>
      <c r="D5" s="36" t="s">
        <v>47</v>
      </c>
      <c r="E5" s="29">
        <v>194</v>
      </c>
      <c r="F5" s="29">
        <v>195</v>
      </c>
      <c r="G5" s="29">
        <v>192</v>
      </c>
      <c r="H5" s="29">
        <v>195</v>
      </c>
      <c r="I5" s="29"/>
      <c r="J5" s="29"/>
      <c r="K5" s="30">
        <v>4</v>
      </c>
      <c r="L5" s="30">
        <v>776</v>
      </c>
      <c r="M5" s="31">
        <v>194</v>
      </c>
      <c r="N5" s="32">
        <v>13</v>
      </c>
      <c r="O5" s="33">
        <v>207</v>
      </c>
    </row>
    <row r="6" spans="1:17" ht="26.25" x14ac:dyDescent="0.25">
      <c r="A6" s="25" t="s">
        <v>69</v>
      </c>
      <c r="B6" s="26" t="s">
        <v>33</v>
      </c>
      <c r="C6" s="27">
        <v>43968</v>
      </c>
      <c r="D6" s="28" t="s">
        <v>25</v>
      </c>
      <c r="E6" s="29">
        <v>192</v>
      </c>
      <c r="F6" s="29">
        <v>190</v>
      </c>
      <c r="G6" s="29">
        <v>185</v>
      </c>
      <c r="H6" s="29">
        <v>192</v>
      </c>
      <c r="I6" s="29">
        <v>186</v>
      </c>
      <c r="J6" s="29">
        <v>188</v>
      </c>
      <c r="K6" s="30">
        <v>6</v>
      </c>
      <c r="L6" s="30">
        <v>1133</v>
      </c>
      <c r="M6" s="31">
        <v>188.83333333333334</v>
      </c>
      <c r="N6" s="32">
        <v>16</v>
      </c>
      <c r="O6" s="33">
        <v>204.83333333333334</v>
      </c>
    </row>
    <row r="7" spans="1:17" ht="26.25" x14ac:dyDescent="0.25">
      <c r="A7" s="25" t="s">
        <v>69</v>
      </c>
      <c r="B7" s="26" t="s">
        <v>33</v>
      </c>
      <c r="C7" s="27">
        <v>43977</v>
      </c>
      <c r="D7" s="28" t="s">
        <v>25</v>
      </c>
      <c r="E7" s="29">
        <v>189</v>
      </c>
      <c r="F7" s="29">
        <v>192</v>
      </c>
      <c r="G7" s="29">
        <v>183</v>
      </c>
      <c r="H7" s="29"/>
      <c r="I7" s="29"/>
      <c r="J7" s="29"/>
      <c r="K7" s="30">
        <v>3</v>
      </c>
      <c r="L7" s="30">
        <v>564</v>
      </c>
      <c r="M7" s="31">
        <v>188</v>
      </c>
      <c r="N7" s="32">
        <v>5</v>
      </c>
      <c r="O7" s="33">
        <v>193</v>
      </c>
    </row>
    <row r="8" spans="1:17" x14ac:dyDescent="0.25">
      <c r="A8" s="25" t="s">
        <v>88</v>
      </c>
      <c r="B8" s="26" t="s">
        <v>18</v>
      </c>
      <c r="C8" s="27">
        <v>43981</v>
      </c>
      <c r="D8" s="28" t="s">
        <v>89</v>
      </c>
      <c r="E8" s="29">
        <v>192</v>
      </c>
      <c r="F8" s="29">
        <v>192</v>
      </c>
      <c r="G8" s="29">
        <v>189</v>
      </c>
      <c r="H8" s="29">
        <v>193</v>
      </c>
      <c r="I8" s="29"/>
      <c r="J8" s="29"/>
      <c r="K8" s="30">
        <v>4</v>
      </c>
      <c r="L8" s="30">
        <v>766</v>
      </c>
      <c r="M8" s="31">
        <v>191.5</v>
      </c>
      <c r="N8" s="32">
        <v>5</v>
      </c>
      <c r="O8" s="33">
        <v>196.5</v>
      </c>
    </row>
    <row r="9" spans="1:17" x14ac:dyDescent="0.25">
      <c r="A9" s="25" t="s">
        <v>88</v>
      </c>
      <c r="B9" s="26" t="s">
        <v>18</v>
      </c>
      <c r="C9" s="27">
        <v>43982</v>
      </c>
      <c r="D9" s="28" t="s">
        <v>89</v>
      </c>
      <c r="E9" s="29">
        <v>188</v>
      </c>
      <c r="F9" s="29">
        <v>187</v>
      </c>
      <c r="G9" s="29">
        <v>189</v>
      </c>
      <c r="H9" s="29">
        <v>181</v>
      </c>
      <c r="I9" s="29">
        <v>191</v>
      </c>
      <c r="J9" s="29">
        <v>186</v>
      </c>
      <c r="K9" s="30">
        <v>6</v>
      </c>
      <c r="L9" s="30">
        <v>1122</v>
      </c>
      <c r="M9" s="31">
        <v>187</v>
      </c>
      <c r="N9" s="32">
        <v>10</v>
      </c>
      <c r="O9" s="33">
        <v>197</v>
      </c>
    </row>
    <row r="10" spans="1:17" x14ac:dyDescent="0.25">
      <c r="A10" s="25" t="s">
        <v>51</v>
      </c>
      <c r="B10" s="26" t="s">
        <v>93</v>
      </c>
      <c r="C10" s="27">
        <v>43988</v>
      </c>
      <c r="D10" s="28" t="s">
        <v>41</v>
      </c>
      <c r="E10" s="29">
        <v>188</v>
      </c>
      <c r="F10" s="29">
        <v>196</v>
      </c>
      <c r="G10" s="29">
        <v>185</v>
      </c>
      <c r="H10" s="29">
        <v>192</v>
      </c>
      <c r="I10" s="29">
        <v>189</v>
      </c>
      <c r="J10" s="29">
        <v>188</v>
      </c>
      <c r="K10" s="30">
        <v>6</v>
      </c>
      <c r="L10" s="30">
        <v>1138</v>
      </c>
      <c r="M10" s="31">
        <v>189.66666666666666</v>
      </c>
      <c r="N10" s="32">
        <v>22</v>
      </c>
      <c r="O10" s="33">
        <v>211.66666666666666</v>
      </c>
    </row>
    <row r="11" spans="1:17" ht="26.25" x14ac:dyDescent="0.25">
      <c r="A11" s="41" t="s">
        <v>69</v>
      </c>
      <c r="B11" s="42" t="s">
        <v>33</v>
      </c>
      <c r="C11" s="43">
        <v>44003</v>
      </c>
      <c r="D11" s="44" t="s">
        <v>25</v>
      </c>
      <c r="E11" s="45">
        <v>181</v>
      </c>
      <c r="F11" s="45">
        <v>185</v>
      </c>
      <c r="G11" s="45">
        <v>188</v>
      </c>
      <c r="H11" s="45">
        <v>190</v>
      </c>
      <c r="I11" s="45"/>
      <c r="J11" s="45"/>
      <c r="K11" s="46">
        <v>4</v>
      </c>
      <c r="L11" s="46">
        <v>744</v>
      </c>
      <c r="M11" s="47">
        <v>186</v>
      </c>
      <c r="N11" s="48">
        <v>9</v>
      </c>
      <c r="O11" s="49">
        <v>195</v>
      </c>
    </row>
    <row r="14" spans="1:17" x14ac:dyDescent="0.25">
      <c r="K14" s="16">
        <f>SUM(K2:K13)</f>
        <v>45</v>
      </c>
      <c r="L14" s="16">
        <f>SUM(L2:L13)</f>
        <v>8517</v>
      </c>
      <c r="M14" s="22">
        <f>SUM(L14/K14)</f>
        <v>189.26666666666668</v>
      </c>
      <c r="N14" s="16">
        <f>SUM(N2:N13)</f>
        <v>101</v>
      </c>
      <c r="O14" s="22">
        <f>SUM(M14+N14)</f>
        <v>290.26666666666665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"/>
    <protectedRange algorithmName="SHA-512" hashValue="ON39YdpmFHfN9f47KpiRvqrKx0V9+erV1CNkpWzYhW/Qyc6aT8rEyCrvauWSYGZK2ia3o7vd3akF07acHAFpOA==" saltValue="yVW9XmDwTqEnmpSGai0KYg==" spinCount="100000" sqref="E2:J2" name="Range1_4_1_1"/>
    <protectedRange algorithmName="SHA-512" hashValue="ON39YdpmFHfN9f47KpiRvqrKx0V9+erV1CNkpWzYhW/Qyc6aT8rEyCrvauWSYGZK2ia3o7vd3akF07acHAFpOA==" saltValue="yVW9XmDwTqEnmpSGai0KYg==" spinCount="100000" sqref="B3:C3" name="Range1_1_2_1"/>
    <protectedRange algorithmName="SHA-512" hashValue="ON39YdpmFHfN9f47KpiRvqrKx0V9+erV1CNkpWzYhW/Qyc6aT8rEyCrvauWSYGZK2ia3o7vd3akF07acHAFpOA==" saltValue="yVW9XmDwTqEnmpSGai0KYg==" spinCount="100000" sqref="D3" name="Range1_1_1_2_1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ON39YdpmFHfN9f47KpiRvqrKx0V9+erV1CNkpWzYhW/Qyc6aT8rEyCrvauWSYGZK2ia3o7vd3akF07acHAFpOA==" saltValue="yVW9XmDwTqEnmpSGai0KYg==" spinCount="100000" sqref="C4" name="Range1_11"/>
    <protectedRange algorithmName="SHA-512" hashValue="ON39YdpmFHfN9f47KpiRvqrKx0V9+erV1CNkpWzYhW/Qyc6aT8rEyCrvauWSYGZK2ia3o7vd3akF07acHAFpOA==" saltValue="yVW9XmDwTqEnmpSGai0KYg==" spinCount="100000" sqref="B4" name="Range1_1_2_6"/>
    <protectedRange algorithmName="SHA-512" hashValue="ON39YdpmFHfN9f47KpiRvqrKx0V9+erV1CNkpWzYhW/Qyc6aT8rEyCrvauWSYGZK2ia3o7vd3akF07acHAFpOA==" saltValue="yVW9XmDwTqEnmpSGai0KYg==" spinCount="100000" sqref="E4:J4" name="Range1_4_6"/>
    <protectedRange algorithmName="SHA-512" hashValue="ON39YdpmFHfN9f47KpiRvqrKx0V9+erV1CNkpWzYhW/Qyc6aT8rEyCrvauWSYGZK2ia3o7vd3akF07acHAFpOA==" saltValue="yVW9XmDwTqEnmpSGai0KYg==" spinCount="100000" sqref="C5" name="Range1"/>
    <protectedRange algorithmName="SHA-512" hashValue="ON39YdpmFHfN9f47KpiRvqrKx0V9+erV1CNkpWzYhW/Qyc6aT8rEyCrvauWSYGZK2ia3o7vd3akF07acHAFpOA==" saltValue="yVW9XmDwTqEnmpSGai0KYg==" spinCount="100000" sqref="B5" name="Range1_1_2_1_2"/>
    <protectedRange algorithmName="SHA-512" hashValue="ON39YdpmFHfN9f47KpiRvqrKx0V9+erV1CNkpWzYhW/Qyc6aT8rEyCrvauWSYGZK2ia3o7vd3akF07acHAFpOA==" saltValue="yVW9XmDwTqEnmpSGai0KYg==" spinCount="100000" sqref="E5:J5" name="Range1_4_1_2"/>
    <protectedRange algorithmName="SHA-512" hashValue="ON39YdpmFHfN9f47KpiRvqrKx0V9+erV1CNkpWzYhW/Qyc6aT8rEyCrvauWSYGZK2ia3o7vd3akF07acHAFpOA==" saltValue="yVW9XmDwTqEnmpSGai0KYg==" spinCount="100000" sqref="B6:C6" name="Range1_1_2_5"/>
    <protectedRange algorithmName="SHA-512" hashValue="ON39YdpmFHfN9f47KpiRvqrKx0V9+erV1CNkpWzYhW/Qyc6aT8rEyCrvauWSYGZK2ia3o7vd3akF07acHAFpOA==" saltValue="yVW9XmDwTqEnmpSGai0KYg==" spinCount="100000" sqref="D6" name="Range1_1_1_2_4"/>
    <protectedRange algorithmName="SHA-512" hashValue="ON39YdpmFHfN9f47KpiRvqrKx0V9+erV1CNkpWzYhW/Qyc6aT8rEyCrvauWSYGZK2ia3o7vd3akF07acHAFpOA==" saltValue="yVW9XmDwTqEnmpSGai0KYg==" spinCount="100000" sqref="E6:J6" name="Range1_4_5"/>
    <protectedRange algorithmName="SHA-512" hashValue="ON39YdpmFHfN9f47KpiRvqrKx0V9+erV1CNkpWzYhW/Qyc6aT8rEyCrvauWSYGZK2ia3o7vd3akF07acHAFpOA==" saltValue="yVW9XmDwTqEnmpSGai0KYg==" spinCount="100000" sqref="B7:C7" name="Range1_1_2_2_1_1"/>
    <protectedRange algorithmName="SHA-512" hashValue="ON39YdpmFHfN9f47KpiRvqrKx0V9+erV1CNkpWzYhW/Qyc6aT8rEyCrvauWSYGZK2ia3o7vd3akF07acHAFpOA==" saltValue="yVW9XmDwTqEnmpSGai0KYg==" spinCount="100000" sqref="D7" name="Range1_1_1_2_1_1_1"/>
    <protectedRange algorithmName="SHA-512" hashValue="ON39YdpmFHfN9f47KpiRvqrKx0V9+erV1CNkpWzYhW/Qyc6aT8rEyCrvauWSYGZK2ia3o7vd3akF07acHAFpOA==" saltValue="yVW9XmDwTqEnmpSGai0KYg==" spinCount="100000" sqref="E7:J7" name="Range1_4_2_1_1"/>
    <protectedRange algorithmName="SHA-512" hashValue="ON39YdpmFHfN9f47KpiRvqrKx0V9+erV1CNkpWzYhW/Qyc6aT8rEyCrvauWSYGZK2ia3o7vd3akF07acHAFpOA==" saltValue="yVW9XmDwTqEnmpSGai0KYg==" spinCount="100000" sqref="B8:C8" name="Range1_1_2_6_1"/>
    <protectedRange algorithmName="SHA-512" hashValue="ON39YdpmFHfN9f47KpiRvqrKx0V9+erV1CNkpWzYhW/Qyc6aT8rEyCrvauWSYGZK2ia3o7vd3akF07acHAFpOA==" saltValue="yVW9XmDwTqEnmpSGai0KYg==" spinCount="100000" sqref="D8" name="Range1_1_1_2_5"/>
    <protectedRange algorithmName="SHA-512" hashValue="ON39YdpmFHfN9f47KpiRvqrKx0V9+erV1CNkpWzYhW/Qyc6aT8rEyCrvauWSYGZK2ia3o7vd3akF07acHAFpOA==" saltValue="yVW9XmDwTqEnmpSGai0KYg==" spinCount="100000" sqref="E8:J8" name="Range1_4_6_1"/>
    <protectedRange algorithmName="SHA-512" hashValue="ON39YdpmFHfN9f47KpiRvqrKx0V9+erV1CNkpWzYhW/Qyc6aT8rEyCrvauWSYGZK2ia3o7vd3akF07acHAFpOA==" saltValue="yVW9XmDwTqEnmpSGai0KYg==" spinCount="100000" sqref="B9:C9" name="Range1_1_2_1_3"/>
    <protectedRange algorithmName="SHA-512" hashValue="ON39YdpmFHfN9f47KpiRvqrKx0V9+erV1CNkpWzYhW/Qyc6aT8rEyCrvauWSYGZK2ia3o7vd3akF07acHAFpOA==" saltValue="yVW9XmDwTqEnmpSGai0KYg==" spinCount="100000" sqref="D9" name="Range1_1_1_2_2"/>
    <protectedRange algorithmName="SHA-512" hashValue="ON39YdpmFHfN9f47KpiRvqrKx0V9+erV1CNkpWzYhW/Qyc6aT8rEyCrvauWSYGZK2ia3o7vd3akF07acHAFpOA==" saltValue="yVW9XmDwTqEnmpSGai0KYg==" spinCount="100000" sqref="E9:J9" name="Range1_4_1_3"/>
    <protectedRange algorithmName="SHA-512" hashValue="ON39YdpmFHfN9f47KpiRvqrKx0V9+erV1CNkpWzYhW/Qyc6aT8rEyCrvauWSYGZK2ia3o7vd3akF07acHAFpOA==" saltValue="yVW9XmDwTqEnmpSGai0KYg==" spinCount="100000" sqref="B10:C10" name="Range1_1_2_2_1"/>
    <protectedRange algorithmName="SHA-512" hashValue="ON39YdpmFHfN9f47KpiRvqrKx0V9+erV1CNkpWzYhW/Qyc6aT8rEyCrvauWSYGZK2ia3o7vd3akF07acHAFpOA==" saltValue="yVW9XmDwTqEnmpSGai0KYg==" spinCount="100000" sqref="D10" name="Range1_1_1_2_1_1"/>
    <protectedRange algorithmName="SHA-512" hashValue="ON39YdpmFHfN9f47KpiRvqrKx0V9+erV1CNkpWzYhW/Qyc6aT8rEyCrvauWSYGZK2ia3o7vd3akF07acHAFpOA==" saltValue="yVW9XmDwTqEnmpSGai0KYg==" spinCount="100000" sqref="E10:J10" name="Range1_4_2_1"/>
    <protectedRange algorithmName="SHA-512" hashValue="ON39YdpmFHfN9f47KpiRvqrKx0V9+erV1CNkpWzYhW/Qyc6aT8rEyCrvauWSYGZK2ia3o7vd3akF07acHAFpOA==" saltValue="yVW9XmDwTqEnmpSGai0KYg==" spinCount="100000" sqref="B11:C11" name="Range1_1_2_2_1_1_3"/>
    <protectedRange algorithmName="SHA-512" hashValue="ON39YdpmFHfN9f47KpiRvqrKx0V9+erV1CNkpWzYhW/Qyc6aT8rEyCrvauWSYGZK2ia3o7vd3akF07acHAFpOA==" saltValue="yVW9XmDwTqEnmpSGai0KYg==" spinCount="100000" sqref="D11" name="Range1_1_1_2_1_1_1_3"/>
    <protectedRange algorithmName="SHA-512" hashValue="ON39YdpmFHfN9f47KpiRvqrKx0V9+erV1CNkpWzYhW/Qyc6aT8rEyCrvauWSYGZK2ia3o7vd3akF07acHAFpOA==" saltValue="yVW9XmDwTqEnmpSGai0KYg==" spinCount="100000" sqref="E11:J11" name="Range1_4_2_1_1_3"/>
  </protectedRanges>
  <conditionalFormatting sqref="E2">
    <cfRule type="top10" dxfId="389" priority="60" rank="1"/>
  </conditionalFormatting>
  <conditionalFormatting sqref="F2">
    <cfRule type="top10" dxfId="388" priority="59" rank="1"/>
  </conditionalFormatting>
  <conditionalFormatting sqref="G2">
    <cfRule type="top10" dxfId="387" priority="58" rank="1"/>
  </conditionalFormatting>
  <conditionalFormatting sqref="H2">
    <cfRule type="top10" dxfId="386" priority="57" rank="1"/>
  </conditionalFormatting>
  <conditionalFormatting sqref="I2">
    <cfRule type="top10" dxfId="385" priority="56" rank="1"/>
  </conditionalFormatting>
  <conditionalFormatting sqref="J2">
    <cfRule type="top10" dxfId="384" priority="55" rank="1"/>
  </conditionalFormatting>
  <conditionalFormatting sqref="E3">
    <cfRule type="top10" dxfId="383" priority="54" rank="1"/>
  </conditionalFormatting>
  <conditionalFormatting sqref="F3">
    <cfRule type="top10" dxfId="382" priority="53" rank="1"/>
  </conditionalFormatting>
  <conditionalFormatting sqref="G3">
    <cfRule type="top10" dxfId="381" priority="52" rank="1"/>
  </conditionalFormatting>
  <conditionalFormatting sqref="H3">
    <cfRule type="top10" dxfId="380" priority="51" rank="1"/>
  </conditionalFormatting>
  <conditionalFormatting sqref="I3">
    <cfRule type="top10" dxfId="379" priority="50" rank="1"/>
  </conditionalFormatting>
  <conditionalFormatting sqref="J3">
    <cfRule type="top10" dxfId="378" priority="49" rank="1"/>
  </conditionalFormatting>
  <conditionalFormatting sqref="E4">
    <cfRule type="top10" dxfId="377" priority="43" rank="1"/>
  </conditionalFormatting>
  <conditionalFormatting sqref="F4">
    <cfRule type="top10" dxfId="376" priority="44" rank="1"/>
  </conditionalFormatting>
  <conditionalFormatting sqref="G4">
    <cfRule type="top10" dxfId="375" priority="45" rank="1"/>
  </conditionalFormatting>
  <conditionalFormatting sqref="H4">
    <cfRule type="top10" dxfId="374" priority="46" rank="1"/>
  </conditionalFormatting>
  <conditionalFormatting sqref="I4">
    <cfRule type="top10" dxfId="373" priority="47" rank="1"/>
  </conditionalFormatting>
  <conditionalFormatting sqref="J4">
    <cfRule type="top10" dxfId="372" priority="48" rank="1"/>
  </conditionalFormatting>
  <conditionalFormatting sqref="E5">
    <cfRule type="top10" dxfId="371" priority="42" rank="1"/>
  </conditionalFormatting>
  <conditionalFormatting sqref="F5">
    <cfRule type="top10" dxfId="370" priority="41" rank="1"/>
  </conditionalFormatting>
  <conditionalFormatting sqref="G5">
    <cfRule type="top10" dxfId="369" priority="40" rank="1"/>
  </conditionalFormatting>
  <conditionalFormatting sqref="H5">
    <cfRule type="top10" dxfId="368" priority="39" rank="1"/>
  </conditionalFormatting>
  <conditionalFormatting sqref="I5">
    <cfRule type="top10" dxfId="367" priority="38" rank="1"/>
  </conditionalFormatting>
  <conditionalFormatting sqref="J5">
    <cfRule type="top10" dxfId="366" priority="37" rank="1"/>
  </conditionalFormatting>
  <conditionalFormatting sqref="E6">
    <cfRule type="top10" dxfId="365" priority="36" rank="1"/>
  </conditionalFormatting>
  <conditionalFormatting sqref="F6">
    <cfRule type="top10" dxfId="364" priority="35" rank="1"/>
  </conditionalFormatting>
  <conditionalFormatting sqref="G6">
    <cfRule type="top10" dxfId="363" priority="34" rank="1"/>
  </conditionalFormatting>
  <conditionalFormatting sqref="H6">
    <cfRule type="top10" dxfId="362" priority="33" rank="1"/>
  </conditionalFormatting>
  <conditionalFormatting sqref="I6">
    <cfRule type="top10" dxfId="361" priority="32" rank="1"/>
  </conditionalFormatting>
  <conditionalFormatting sqref="J6">
    <cfRule type="top10" dxfId="360" priority="31" rank="1"/>
  </conditionalFormatting>
  <conditionalFormatting sqref="E7">
    <cfRule type="top10" dxfId="359" priority="30" rank="1"/>
  </conditionalFormatting>
  <conditionalFormatting sqref="F7">
    <cfRule type="top10" dxfId="358" priority="29" rank="1"/>
  </conditionalFormatting>
  <conditionalFormatting sqref="G7">
    <cfRule type="top10" dxfId="357" priority="28" rank="1"/>
  </conditionalFormatting>
  <conditionalFormatting sqref="H7">
    <cfRule type="top10" dxfId="356" priority="27" rank="1"/>
  </conditionalFormatting>
  <conditionalFormatting sqref="I7">
    <cfRule type="top10" dxfId="355" priority="26" rank="1"/>
  </conditionalFormatting>
  <conditionalFormatting sqref="J7">
    <cfRule type="top10" dxfId="354" priority="25" rank="1"/>
  </conditionalFormatting>
  <conditionalFormatting sqref="E8">
    <cfRule type="top10" dxfId="353" priority="24" rank="1"/>
  </conditionalFormatting>
  <conditionalFormatting sqref="F8">
    <cfRule type="top10" dxfId="352" priority="23" rank="1"/>
  </conditionalFormatting>
  <conditionalFormatting sqref="G8">
    <cfRule type="top10" dxfId="351" priority="22" rank="1"/>
  </conditionalFormatting>
  <conditionalFormatting sqref="H8">
    <cfRule type="top10" dxfId="350" priority="21" rank="1"/>
  </conditionalFormatting>
  <conditionalFormatting sqref="I8">
    <cfRule type="top10" dxfId="349" priority="20" rank="1"/>
  </conditionalFormatting>
  <conditionalFormatting sqref="J8">
    <cfRule type="top10" dxfId="348" priority="19" rank="1"/>
  </conditionalFormatting>
  <conditionalFormatting sqref="E9">
    <cfRule type="top10" dxfId="347" priority="18" rank="1"/>
  </conditionalFormatting>
  <conditionalFormatting sqref="F9">
    <cfRule type="top10" dxfId="346" priority="17" rank="1"/>
  </conditionalFormatting>
  <conditionalFormatting sqref="G9">
    <cfRule type="top10" dxfId="345" priority="16" rank="1"/>
  </conditionalFormatting>
  <conditionalFormatting sqref="H9">
    <cfRule type="top10" dxfId="344" priority="15" rank="1"/>
  </conditionalFormatting>
  <conditionalFormatting sqref="I9">
    <cfRule type="top10" dxfId="343" priority="14" rank="1"/>
  </conditionalFormatting>
  <conditionalFormatting sqref="J9">
    <cfRule type="top10" dxfId="342" priority="13" rank="1"/>
  </conditionalFormatting>
  <conditionalFormatting sqref="E10">
    <cfRule type="top10" dxfId="341" priority="12" rank="1"/>
  </conditionalFormatting>
  <conditionalFormatting sqref="F10">
    <cfRule type="top10" dxfId="340" priority="11" rank="1"/>
  </conditionalFormatting>
  <conditionalFormatting sqref="G10">
    <cfRule type="top10" dxfId="339" priority="10" rank="1"/>
  </conditionalFormatting>
  <conditionalFormatting sqref="H10">
    <cfRule type="top10" dxfId="338" priority="9" rank="1"/>
  </conditionalFormatting>
  <conditionalFormatting sqref="I10">
    <cfRule type="top10" dxfId="337" priority="8" rank="1"/>
  </conditionalFormatting>
  <conditionalFormatting sqref="J10">
    <cfRule type="top10" dxfId="336" priority="7" rank="1"/>
  </conditionalFormatting>
  <conditionalFormatting sqref="E11">
    <cfRule type="top10" dxfId="335" priority="6" rank="1"/>
  </conditionalFormatting>
  <conditionalFormatting sqref="F11">
    <cfRule type="top10" dxfId="334" priority="5" rank="1"/>
  </conditionalFormatting>
  <conditionalFormatting sqref="G11">
    <cfRule type="top10" dxfId="333" priority="4" rank="1"/>
  </conditionalFormatting>
  <conditionalFormatting sqref="H11">
    <cfRule type="top10" dxfId="332" priority="3" rank="1"/>
  </conditionalFormatting>
  <conditionalFormatting sqref="I11">
    <cfRule type="top10" dxfId="331" priority="2" rank="1"/>
  </conditionalFormatting>
  <conditionalFormatting sqref="J11">
    <cfRule type="top10" dxfId="330" priority="1" rank="1"/>
  </conditionalFormatting>
  <hyperlinks>
    <hyperlink ref="Q1" location="'National Youth Rankings 2020'!A1" display="Return to Rankings" xr:uid="{01F911D4-EDA2-4AA6-8760-077488ADF5C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9B753E6-AAB6-4685-B305-036DBC45DCE4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B60C4782-FF02-4980-8D9A-26724CC44C23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76EEB06F-CBB5-4000-A32A-A1C25394EF5F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D689E6C6-8859-469B-A14B-C558068D8124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2C6C267E-7F10-46EF-A246-430D55BD9A0A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E7008-0D57-472F-9571-28B2ED6DCBAF}">
  <dimension ref="A1:Q17"/>
  <sheetViews>
    <sheetView workbookViewId="0">
      <selection activeCell="K17" sqref="K17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88</v>
      </c>
      <c r="B2" s="26" t="s">
        <v>98</v>
      </c>
      <c r="C2" s="27">
        <v>44002</v>
      </c>
      <c r="D2" s="28" t="s">
        <v>99</v>
      </c>
      <c r="E2" s="29">
        <v>195</v>
      </c>
      <c r="F2" s="29">
        <v>189</v>
      </c>
      <c r="G2" s="29">
        <v>176</v>
      </c>
      <c r="H2" s="29">
        <v>174</v>
      </c>
      <c r="I2" s="29"/>
      <c r="J2" s="29"/>
      <c r="K2" s="30">
        <v>4</v>
      </c>
      <c r="L2" s="30">
        <v>734</v>
      </c>
      <c r="M2" s="31">
        <v>183.5</v>
      </c>
      <c r="N2" s="32">
        <v>13</v>
      </c>
      <c r="O2" s="33">
        <v>196.5</v>
      </c>
    </row>
    <row r="5" spans="1:17" x14ac:dyDescent="0.25">
      <c r="K5" s="16">
        <f>SUM(K2:K4)</f>
        <v>4</v>
      </c>
      <c r="L5" s="16">
        <f>SUM(L2:L4)</f>
        <v>734</v>
      </c>
      <c r="M5" s="22">
        <f>SUM(L5/K5)</f>
        <v>183.5</v>
      </c>
      <c r="N5" s="16">
        <f>SUM(N2:N4)</f>
        <v>13</v>
      </c>
      <c r="O5" s="22">
        <f>SUM(M5+N5)</f>
        <v>196.5</v>
      </c>
    </row>
    <row r="13" spans="1:17" ht="30" x14ac:dyDescent="0.25">
      <c r="A13" s="1" t="s">
        <v>1</v>
      </c>
      <c r="B13" s="2" t="s">
        <v>2</v>
      </c>
      <c r="C13" s="2" t="s">
        <v>3</v>
      </c>
      <c r="D13" s="3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3" t="s">
        <v>12</v>
      </c>
      <c r="M13" s="5" t="s">
        <v>13</v>
      </c>
      <c r="N13" s="2" t="s">
        <v>14</v>
      </c>
      <c r="O13" s="6" t="s">
        <v>15</v>
      </c>
    </row>
    <row r="14" spans="1:17" x14ac:dyDescent="0.25">
      <c r="A14" s="25" t="s">
        <v>91</v>
      </c>
      <c r="B14" s="26" t="s">
        <v>98</v>
      </c>
      <c r="C14" s="27">
        <v>44002</v>
      </c>
      <c r="D14" s="28" t="s">
        <v>99</v>
      </c>
      <c r="E14" s="29">
        <v>142</v>
      </c>
      <c r="F14" s="29">
        <v>116</v>
      </c>
      <c r="G14" s="29">
        <v>0</v>
      </c>
      <c r="H14" s="29">
        <v>0</v>
      </c>
      <c r="I14" s="29"/>
      <c r="J14" s="29"/>
      <c r="K14" s="30">
        <v>4</v>
      </c>
      <c r="L14" s="30">
        <v>258</v>
      </c>
      <c r="M14" s="31">
        <v>64.5</v>
      </c>
      <c r="N14" s="32">
        <v>4</v>
      </c>
      <c r="O14" s="33">
        <v>68.5</v>
      </c>
    </row>
    <row r="17" spans="11:15" x14ac:dyDescent="0.25">
      <c r="K17" s="16">
        <f>SUM(K14:K16)</f>
        <v>4</v>
      </c>
      <c r="L17" s="16">
        <f>SUM(L14:L16)</f>
        <v>258</v>
      </c>
      <c r="M17" s="22">
        <f>SUM(L17/K17)</f>
        <v>64.5</v>
      </c>
      <c r="N17" s="16">
        <f>SUM(N14:N16)</f>
        <v>4</v>
      </c>
      <c r="O17" s="22">
        <f>SUM(M17+N17)</f>
        <v>68.5</v>
      </c>
    </row>
  </sheetData>
  <protectedRanges>
    <protectedRange algorithmName="SHA-512" hashValue="ON39YdpmFHfN9f47KpiRvqrKx0V9+erV1CNkpWzYhW/Qyc6aT8rEyCrvauWSYGZK2ia3o7vd3akF07acHAFpOA==" saltValue="yVW9XmDwTqEnmpSGai0KYg==" spinCount="100000" sqref="B1 B13" name="Range1_2"/>
    <protectedRange algorithmName="SHA-512" hashValue="ON39YdpmFHfN9f47KpiRvqrKx0V9+erV1CNkpWzYhW/Qyc6aT8rEyCrvauWSYGZK2ia3o7vd3akF07acHAFpOA==" saltValue="yVW9XmDwTqEnmpSGai0KYg==" spinCount="100000" sqref="B2:C2" name="Range1_1_2_4"/>
    <protectedRange algorithmName="SHA-512" hashValue="ON39YdpmFHfN9f47KpiRvqrKx0V9+erV1CNkpWzYhW/Qyc6aT8rEyCrvauWSYGZK2ia3o7vd3akF07acHAFpOA==" saltValue="yVW9XmDwTqEnmpSGai0KYg==" spinCount="100000" sqref="D2" name="Range1_1_1_2_4_1"/>
    <protectedRange algorithmName="SHA-512" hashValue="ON39YdpmFHfN9f47KpiRvqrKx0V9+erV1CNkpWzYhW/Qyc6aT8rEyCrvauWSYGZK2ia3o7vd3akF07acHAFpOA==" saltValue="yVW9XmDwTqEnmpSGai0KYg==" spinCount="100000" sqref="E2:J2" name="Range1_4_4"/>
    <protectedRange algorithmName="SHA-512" hashValue="ON39YdpmFHfN9f47KpiRvqrKx0V9+erV1CNkpWzYhW/Qyc6aT8rEyCrvauWSYGZK2ia3o7vd3akF07acHAFpOA==" saltValue="yVW9XmDwTqEnmpSGai0KYg==" spinCount="100000" sqref="B14:C14" name="Range1_1_2_5_1"/>
    <protectedRange algorithmName="SHA-512" hashValue="ON39YdpmFHfN9f47KpiRvqrKx0V9+erV1CNkpWzYhW/Qyc6aT8rEyCrvauWSYGZK2ia3o7vd3akF07acHAFpOA==" saltValue="yVW9XmDwTqEnmpSGai0KYg==" spinCount="100000" sqref="D14" name="Range1_1_1_2_5_1"/>
    <protectedRange algorithmName="SHA-512" hashValue="ON39YdpmFHfN9f47KpiRvqrKx0V9+erV1CNkpWzYhW/Qyc6aT8rEyCrvauWSYGZK2ia3o7vd3akF07acHAFpOA==" saltValue="yVW9XmDwTqEnmpSGai0KYg==" spinCount="100000" sqref="E14:J14" name="Range1_4_5_1"/>
  </protectedRanges>
  <conditionalFormatting sqref="E2">
    <cfRule type="top10" dxfId="329" priority="30" rank="1"/>
  </conditionalFormatting>
  <conditionalFormatting sqref="F2">
    <cfRule type="top10" dxfId="328" priority="29" rank="1"/>
  </conditionalFormatting>
  <conditionalFormatting sqref="G2">
    <cfRule type="top10" dxfId="327" priority="28" rank="1"/>
  </conditionalFormatting>
  <conditionalFormatting sqref="H2">
    <cfRule type="top10" dxfId="326" priority="27" rank="1"/>
  </conditionalFormatting>
  <conditionalFormatting sqref="I2">
    <cfRule type="top10" dxfId="325" priority="26" rank="1"/>
  </conditionalFormatting>
  <conditionalFormatting sqref="J2">
    <cfRule type="top10" dxfId="324" priority="25" rank="1"/>
  </conditionalFormatting>
  <conditionalFormatting sqref="E14">
    <cfRule type="top10" dxfId="323" priority="1" rank="1"/>
  </conditionalFormatting>
  <conditionalFormatting sqref="F14">
    <cfRule type="top10" dxfId="322" priority="2" rank="1"/>
  </conditionalFormatting>
  <conditionalFormatting sqref="G14">
    <cfRule type="top10" dxfId="321" priority="3" rank="1"/>
  </conditionalFormatting>
  <conditionalFormatting sqref="H14">
    <cfRule type="top10" dxfId="320" priority="4" rank="1"/>
  </conditionalFormatting>
  <conditionalFormatting sqref="I14">
    <cfRule type="top10" dxfId="319" priority="5" rank="1"/>
  </conditionalFormatting>
  <conditionalFormatting sqref="J14">
    <cfRule type="top10" dxfId="318" priority="6" rank="1"/>
  </conditionalFormatting>
  <hyperlinks>
    <hyperlink ref="Q1" location="'National Youth Rankings 2020'!A1" display="Return to Rankings" xr:uid="{129D7993-8588-4096-B1F1-46EBA6976B7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29FC65-BF77-43EE-BFFE-CDA81BF2AE9F}">
          <x14:formula1>
            <xm:f>'C:\Users\abra2\Desktop\ABRA Files and More\AUTO BENCH REST ASSOCIATION FILE\ABRA 2019\Georgia\[Georgia Results 01 19 20.xlsm]DATA SHEET'!#REF!</xm:f>
          </x14:formula1>
          <xm:sqref>B1 B13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9199C-0149-491D-937F-8B53F4C7E281}">
  <dimension ref="A1:Q5"/>
  <sheetViews>
    <sheetView workbookViewId="0">
      <selection activeCell="G8" sqref="G8"/>
    </sheetView>
  </sheetViews>
  <sheetFormatPr defaultRowHeight="15" x14ac:dyDescent="0.25"/>
  <cols>
    <col min="1" max="1" width="18" style="59" customWidth="1"/>
    <col min="2" max="2" width="17.5703125" style="59" bestFit="1" customWidth="1"/>
    <col min="3" max="3" width="15.5703125" style="59" customWidth="1"/>
    <col min="4" max="4" width="20.7109375" style="59" customWidth="1"/>
    <col min="5" max="16" width="9.140625" style="59"/>
    <col min="17" max="17" width="17.85546875" style="59" bestFit="1" customWidth="1"/>
    <col min="18" max="16384" width="9.140625" style="59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60" t="s">
        <v>34</v>
      </c>
    </row>
    <row r="2" spans="1:17" ht="15.75" x14ac:dyDescent="0.3">
      <c r="A2" s="61" t="s">
        <v>16</v>
      </c>
      <c r="B2" s="62" t="s">
        <v>103</v>
      </c>
      <c r="C2" s="63">
        <v>43996</v>
      </c>
      <c r="D2" s="64"/>
      <c r="E2" s="65">
        <v>135</v>
      </c>
      <c r="F2" s="65">
        <v>117</v>
      </c>
      <c r="G2" s="65">
        <v>107</v>
      </c>
      <c r="H2" s="65">
        <v>115</v>
      </c>
      <c r="I2" s="66"/>
      <c r="J2" s="66"/>
      <c r="K2" s="67">
        <v>4</v>
      </c>
      <c r="L2" s="67">
        <v>474</v>
      </c>
      <c r="M2" s="68">
        <v>118.5</v>
      </c>
      <c r="N2" s="66">
        <v>5</v>
      </c>
      <c r="O2" s="69">
        <v>123.5</v>
      </c>
    </row>
    <row r="5" spans="1:17" x14ac:dyDescent="0.25">
      <c r="K5" s="16">
        <f>SUM(K2:K4)</f>
        <v>4</v>
      </c>
      <c r="L5" s="16">
        <f>SUM(L2:L4)</f>
        <v>474</v>
      </c>
      <c r="M5" s="22">
        <f>SUM(L5/K5)</f>
        <v>118.5</v>
      </c>
      <c r="N5" s="16">
        <f>SUM(N2:N4)</f>
        <v>5</v>
      </c>
      <c r="O5" s="22">
        <f>SUM(M5+N5)</f>
        <v>123.5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5"/>
    <protectedRange algorithmName="SHA-512" hashValue="ON39YdpmFHfN9f47KpiRvqrKx0V9+erV1CNkpWzYhW/Qyc6aT8rEyCrvauWSYGZK2ia3o7vd3akF07acHAFpOA==" saltValue="yVW9XmDwTqEnmpSGai0KYg==" spinCount="100000" sqref="D2" name="Range1_1_1_2_4"/>
    <protectedRange algorithmName="SHA-512" hashValue="ON39YdpmFHfN9f47KpiRvqrKx0V9+erV1CNkpWzYhW/Qyc6aT8rEyCrvauWSYGZK2ia3o7vd3akF07acHAFpOA==" saltValue="yVW9XmDwTqEnmpSGai0KYg==" spinCount="100000" sqref="E2:J2" name="Range1_4_1_5"/>
  </protectedRanges>
  <conditionalFormatting sqref="E2">
    <cfRule type="top10" dxfId="317" priority="6" rank="1"/>
  </conditionalFormatting>
  <conditionalFormatting sqref="F2">
    <cfRule type="top10" dxfId="316" priority="5" rank="1"/>
  </conditionalFormatting>
  <conditionalFormatting sqref="G2">
    <cfRule type="top10" dxfId="315" priority="4" rank="1"/>
  </conditionalFormatting>
  <conditionalFormatting sqref="H2">
    <cfRule type="top10" dxfId="314" priority="3" rank="1"/>
  </conditionalFormatting>
  <conditionalFormatting sqref="I2">
    <cfRule type="top10" dxfId="313" priority="2" rank="1"/>
  </conditionalFormatting>
  <conditionalFormatting sqref="J2">
    <cfRule type="top10" dxfId="312" priority="1" rank="1"/>
  </conditionalFormatting>
  <hyperlinks>
    <hyperlink ref="Q1" location="'National Youth Rankings 2020'!A1" display="Return to Rankings" xr:uid="{5A7E805F-C068-4CD7-AFBF-E117F033946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32093F-6123-4F69-AD89-A11DA702B4C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18CCB-7D42-4B03-9891-D1D6376663B2}">
  <dimension ref="A1:Q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43</v>
      </c>
      <c r="B2" s="26" t="s">
        <v>49</v>
      </c>
      <c r="C2" s="27">
        <v>43904</v>
      </c>
      <c r="D2" s="28" t="s">
        <v>50</v>
      </c>
      <c r="E2" s="29">
        <v>195</v>
      </c>
      <c r="F2" s="29">
        <v>193</v>
      </c>
      <c r="G2" s="29">
        <v>193</v>
      </c>
      <c r="H2" s="29">
        <v>191</v>
      </c>
      <c r="I2" s="29"/>
      <c r="J2" s="29"/>
      <c r="K2" s="30">
        <v>4</v>
      </c>
      <c r="L2" s="30">
        <v>772</v>
      </c>
      <c r="M2" s="31">
        <v>193</v>
      </c>
      <c r="N2" s="32">
        <v>5</v>
      </c>
      <c r="O2" s="33">
        <v>198</v>
      </c>
    </row>
    <row r="3" spans="1:17" x14ac:dyDescent="0.25">
      <c r="A3" s="25" t="s">
        <v>43</v>
      </c>
      <c r="B3" s="26" t="s">
        <v>49</v>
      </c>
      <c r="C3" s="27">
        <v>43974</v>
      </c>
      <c r="D3" s="28" t="s">
        <v>50</v>
      </c>
      <c r="E3" s="29">
        <v>190</v>
      </c>
      <c r="F3" s="29">
        <v>183</v>
      </c>
      <c r="G3" s="29">
        <v>179</v>
      </c>
      <c r="H3" s="29">
        <v>183</v>
      </c>
      <c r="I3" s="29"/>
      <c r="J3" s="29"/>
      <c r="K3" s="30">
        <v>4</v>
      </c>
      <c r="L3" s="30">
        <v>735</v>
      </c>
      <c r="M3" s="31">
        <v>183.75</v>
      </c>
      <c r="N3" s="32">
        <v>5</v>
      </c>
      <c r="O3" s="33">
        <v>188.75</v>
      </c>
    </row>
    <row r="4" spans="1:17" x14ac:dyDescent="0.25">
      <c r="A4" s="25" t="s">
        <v>43</v>
      </c>
      <c r="B4" s="26" t="s">
        <v>49</v>
      </c>
      <c r="C4" s="27">
        <v>43975</v>
      </c>
      <c r="D4" s="28" t="s">
        <v>84</v>
      </c>
      <c r="E4" s="29">
        <v>191</v>
      </c>
      <c r="F4" s="29">
        <v>187</v>
      </c>
      <c r="G4" s="29">
        <v>189</v>
      </c>
      <c r="H4" s="29">
        <v>181</v>
      </c>
      <c r="I4" s="29"/>
      <c r="J4" s="29"/>
      <c r="K4" s="30">
        <v>4</v>
      </c>
      <c r="L4" s="30">
        <v>748</v>
      </c>
      <c r="M4" s="31">
        <v>187</v>
      </c>
      <c r="N4" s="32">
        <v>13</v>
      </c>
      <c r="O4" s="33">
        <v>200</v>
      </c>
    </row>
    <row r="5" spans="1:17" x14ac:dyDescent="0.25">
      <c r="A5" s="25" t="s">
        <v>43</v>
      </c>
      <c r="B5" s="26" t="s">
        <v>49</v>
      </c>
      <c r="C5" s="27">
        <v>44009</v>
      </c>
      <c r="D5" s="28" t="s">
        <v>50</v>
      </c>
      <c r="E5" s="29">
        <v>194</v>
      </c>
      <c r="F5" s="29">
        <v>187</v>
      </c>
      <c r="G5" s="29">
        <v>187</v>
      </c>
      <c r="H5" s="29">
        <v>190</v>
      </c>
      <c r="I5" s="29"/>
      <c r="J5" s="29"/>
      <c r="K5" s="30">
        <v>4</v>
      </c>
      <c r="L5" s="30">
        <v>758</v>
      </c>
      <c r="M5" s="31">
        <v>189.5</v>
      </c>
      <c r="N5" s="32">
        <v>5</v>
      </c>
      <c r="O5" s="33">
        <v>194.5</v>
      </c>
    </row>
    <row r="8" spans="1:17" x14ac:dyDescent="0.25">
      <c r="K8" s="16">
        <f>SUM(K2:K7)</f>
        <v>16</v>
      </c>
      <c r="L8" s="16">
        <f>SUM(L2:L7)</f>
        <v>3013</v>
      </c>
      <c r="M8" s="22">
        <f>SUM(L8/K8)</f>
        <v>188.3125</v>
      </c>
      <c r="N8" s="16">
        <f>SUM(N2:N7)</f>
        <v>28</v>
      </c>
      <c r="O8" s="22">
        <f>SUM(M8+N8)</f>
        <v>216.3125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1_1"/>
    <protectedRange sqref="B3:C3" name="Range1_1_2_1_3"/>
    <protectedRange sqref="D3" name="Range1_1_1_2_2"/>
    <protectedRange sqref="E3:J3" name="Range1_4_1_3"/>
    <protectedRange algorithmName="SHA-512" hashValue="ON39YdpmFHfN9f47KpiRvqrKx0V9+erV1CNkpWzYhW/Qyc6aT8rEyCrvauWSYGZK2ia3o7vd3akF07acHAFpOA==" saltValue="yVW9XmDwTqEnmpSGai0KYg==" spinCount="100000" sqref="B4:C4" name="Range1_1_2_1_5"/>
    <protectedRange algorithmName="SHA-512" hashValue="ON39YdpmFHfN9f47KpiRvqrKx0V9+erV1CNkpWzYhW/Qyc6aT8rEyCrvauWSYGZK2ia3o7vd3akF07acHAFpOA==" saltValue="yVW9XmDwTqEnmpSGai0KYg==" spinCount="100000" sqref="D4" name="Range1_1_1_2_4"/>
    <protectedRange algorithmName="SHA-512" hashValue="ON39YdpmFHfN9f47KpiRvqrKx0V9+erV1CNkpWzYhW/Qyc6aT8rEyCrvauWSYGZK2ia3o7vd3akF07acHAFpOA==" saltValue="yVW9XmDwTqEnmpSGai0KYg==" spinCount="100000" sqref="E4:J4" name="Range1_4_1_5"/>
    <protectedRange algorithmName="SHA-512" hashValue="ON39YdpmFHfN9f47KpiRvqrKx0V9+erV1CNkpWzYhW/Qyc6aT8rEyCrvauWSYGZK2ia3o7vd3akF07acHAFpOA==" saltValue="yVW9XmDwTqEnmpSGai0KYg==" spinCount="100000" sqref="B5:C5" name="Range1_1_2_1_2"/>
    <protectedRange algorithmName="SHA-512" hashValue="ON39YdpmFHfN9f47KpiRvqrKx0V9+erV1CNkpWzYhW/Qyc6aT8rEyCrvauWSYGZK2ia3o7vd3akF07acHAFpOA==" saltValue="yVW9XmDwTqEnmpSGai0KYg==" spinCount="100000" sqref="D5" name="Range1_1_1_2_3"/>
    <protectedRange algorithmName="SHA-512" hashValue="ON39YdpmFHfN9f47KpiRvqrKx0V9+erV1CNkpWzYhW/Qyc6aT8rEyCrvauWSYGZK2ia3o7vd3akF07acHAFpOA==" saltValue="yVW9XmDwTqEnmpSGai0KYg==" spinCount="100000" sqref="E5:J5" name="Range1_4_1_2"/>
  </protectedRanges>
  <conditionalFormatting sqref="F2">
    <cfRule type="top10" dxfId="311" priority="23" rank="1"/>
  </conditionalFormatting>
  <conditionalFormatting sqref="J2">
    <cfRule type="top10" dxfId="310" priority="19" rank="1"/>
  </conditionalFormatting>
  <conditionalFormatting sqref="E2">
    <cfRule type="top10" dxfId="309" priority="24" rank="1"/>
  </conditionalFormatting>
  <conditionalFormatting sqref="G2">
    <cfRule type="top10" dxfId="308" priority="22" rank="1"/>
  </conditionalFormatting>
  <conditionalFormatting sqref="H2">
    <cfRule type="top10" dxfId="307" priority="21" rank="1"/>
  </conditionalFormatting>
  <conditionalFormatting sqref="I2">
    <cfRule type="top10" dxfId="306" priority="20" rank="1"/>
  </conditionalFormatting>
  <conditionalFormatting sqref="E3">
    <cfRule type="top10" dxfId="305" priority="18" rank="1"/>
  </conditionalFormatting>
  <conditionalFormatting sqref="F3">
    <cfRule type="top10" dxfId="304" priority="17" rank="1"/>
  </conditionalFormatting>
  <conditionalFormatting sqref="G3">
    <cfRule type="top10" dxfId="303" priority="16" rank="1"/>
  </conditionalFormatting>
  <conditionalFormatting sqref="H3">
    <cfRule type="top10" dxfId="302" priority="15" rank="1"/>
  </conditionalFormatting>
  <conditionalFormatting sqref="I3">
    <cfRule type="top10" dxfId="301" priority="14" rank="1"/>
  </conditionalFormatting>
  <conditionalFormatting sqref="J3">
    <cfRule type="top10" dxfId="300" priority="13" rank="1"/>
  </conditionalFormatting>
  <conditionalFormatting sqref="E4">
    <cfRule type="top10" dxfId="299" priority="12" rank="1"/>
  </conditionalFormatting>
  <conditionalFormatting sqref="F4">
    <cfRule type="top10" dxfId="298" priority="11" rank="1"/>
  </conditionalFormatting>
  <conditionalFormatting sqref="G4">
    <cfRule type="top10" dxfId="297" priority="10" rank="1"/>
  </conditionalFormatting>
  <conditionalFormatting sqref="H4">
    <cfRule type="top10" dxfId="296" priority="9" rank="1"/>
  </conditionalFormatting>
  <conditionalFormatting sqref="I4">
    <cfRule type="top10" dxfId="295" priority="8" rank="1"/>
  </conditionalFormatting>
  <conditionalFormatting sqref="J4">
    <cfRule type="top10" dxfId="294" priority="7" rank="1"/>
  </conditionalFormatting>
  <conditionalFormatting sqref="E5">
    <cfRule type="top10" dxfId="293" priority="6" rank="1"/>
  </conditionalFormatting>
  <conditionalFormatting sqref="F5">
    <cfRule type="top10" dxfId="292" priority="5" rank="1"/>
  </conditionalFormatting>
  <conditionalFormatting sqref="G5">
    <cfRule type="top10" dxfId="291" priority="4" rank="1"/>
  </conditionalFormatting>
  <conditionalFormatting sqref="H5">
    <cfRule type="top10" dxfId="290" priority="3" rank="1"/>
  </conditionalFormatting>
  <conditionalFormatting sqref="I5">
    <cfRule type="top10" dxfId="289" priority="2" rank="1"/>
  </conditionalFormatting>
  <conditionalFormatting sqref="J5">
    <cfRule type="top10" dxfId="288" priority="1" rank="1"/>
  </conditionalFormatting>
  <hyperlinks>
    <hyperlink ref="Q1" location="'National Youth Rankings 2020'!A1" display="Return to Rankings" xr:uid="{87CFB2C1-142D-47E1-A930-1006F7C0849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5B5F7F4-11E8-436F-9F35-B76E0EB1C16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9C82C3E-CE51-4FCD-BBAA-C80EEC1027EE}">
          <x14:formula1>
            <xm:f>'C:\Users\gih93\Desktop\[AngeloMasterABRA.xlsm]DATA'!#REF!</xm:f>
          </x14:formula1>
          <xm:sqref>B2 D2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6635-8BBB-45F1-9BBB-6958C06B0886}">
  <dimension ref="A1:Q8"/>
  <sheetViews>
    <sheetView workbookViewId="0">
      <selection activeCell="Q1" sqref="Q1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43</v>
      </c>
      <c r="B2" s="26" t="s">
        <v>79</v>
      </c>
      <c r="C2" s="27">
        <v>43968</v>
      </c>
      <c r="D2" s="28" t="s">
        <v>80</v>
      </c>
      <c r="E2" s="29">
        <v>182</v>
      </c>
      <c r="F2" s="29">
        <v>186</v>
      </c>
      <c r="G2" s="29">
        <v>177</v>
      </c>
      <c r="H2" s="29">
        <v>182</v>
      </c>
      <c r="I2" s="29"/>
      <c r="J2" s="29"/>
      <c r="K2" s="30">
        <f>COUNT(E2:J2)</f>
        <v>4</v>
      </c>
      <c r="L2" s="30">
        <f>SUM(E2:J2)</f>
        <v>727</v>
      </c>
      <c r="M2" s="31">
        <f>IFERROR(L2/K2,0)</f>
        <v>181.75</v>
      </c>
      <c r="N2" s="32">
        <v>5</v>
      </c>
      <c r="O2" s="33">
        <f>SUM(M2+N2)</f>
        <v>186.75</v>
      </c>
    </row>
    <row r="3" spans="1:17" x14ac:dyDescent="0.25">
      <c r="A3" s="25" t="s">
        <v>60</v>
      </c>
      <c r="B3" s="26" t="s">
        <v>79</v>
      </c>
      <c r="C3" s="27">
        <v>43978</v>
      </c>
      <c r="D3" s="28" t="s">
        <v>87</v>
      </c>
      <c r="E3" s="29">
        <v>170</v>
      </c>
      <c r="F3" s="29">
        <v>187</v>
      </c>
      <c r="G3" s="29">
        <v>183</v>
      </c>
      <c r="H3" s="29">
        <v>179</v>
      </c>
      <c r="I3" s="29"/>
      <c r="J3" s="29"/>
      <c r="K3" s="30">
        <v>4</v>
      </c>
      <c r="L3" s="30">
        <v>719</v>
      </c>
      <c r="M3" s="31">
        <v>179.75</v>
      </c>
      <c r="N3" s="32">
        <v>5</v>
      </c>
      <c r="O3" s="33">
        <v>184.75</v>
      </c>
    </row>
    <row r="4" spans="1:17" x14ac:dyDescent="0.25">
      <c r="A4" s="25" t="s">
        <v>60</v>
      </c>
      <c r="B4" s="26" t="s">
        <v>79</v>
      </c>
      <c r="C4" s="27">
        <v>43989</v>
      </c>
      <c r="D4" s="28" t="s">
        <v>87</v>
      </c>
      <c r="E4" s="29">
        <v>175</v>
      </c>
      <c r="F4" s="29">
        <v>182</v>
      </c>
      <c r="G4" s="29">
        <v>187</v>
      </c>
      <c r="H4" s="29">
        <v>177</v>
      </c>
      <c r="I4" s="29"/>
      <c r="J4" s="29"/>
      <c r="K4" s="30">
        <v>4</v>
      </c>
      <c r="L4" s="30">
        <v>721</v>
      </c>
      <c r="M4" s="31">
        <v>180.25</v>
      </c>
      <c r="N4" s="32">
        <v>5</v>
      </c>
      <c r="O4" s="33">
        <v>185.25</v>
      </c>
    </row>
    <row r="5" spans="1:17" x14ac:dyDescent="0.25">
      <c r="A5" s="25" t="s">
        <v>60</v>
      </c>
      <c r="B5" s="26" t="s">
        <v>79</v>
      </c>
      <c r="C5" s="27">
        <v>44006</v>
      </c>
      <c r="D5" s="28" t="s">
        <v>87</v>
      </c>
      <c r="E5" s="29">
        <v>176</v>
      </c>
      <c r="F5" s="29">
        <v>179</v>
      </c>
      <c r="G5" s="29">
        <v>184</v>
      </c>
      <c r="H5" s="29">
        <v>188</v>
      </c>
      <c r="I5" s="29"/>
      <c r="J5" s="29"/>
      <c r="K5" s="30">
        <v>4</v>
      </c>
      <c r="L5" s="30">
        <v>727</v>
      </c>
      <c r="M5" s="31">
        <v>181.75</v>
      </c>
      <c r="N5" s="32">
        <v>5</v>
      </c>
      <c r="O5" s="33">
        <v>186.75</v>
      </c>
    </row>
    <row r="8" spans="1:17" x14ac:dyDescent="0.25">
      <c r="K8" s="16">
        <f>SUM(K2:K7)</f>
        <v>16</v>
      </c>
      <c r="L8" s="16">
        <f>SUM(L2:L7)</f>
        <v>2894</v>
      </c>
      <c r="M8" s="22">
        <f>SUM(L8/K8)</f>
        <v>180.875</v>
      </c>
      <c r="N8" s="16">
        <f>SUM(N2:N7)</f>
        <v>20</v>
      </c>
      <c r="O8" s="22">
        <f>SUM(M8+N8)</f>
        <v>200.875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B2:C2" name="Range1_1_2_1"/>
    <protectedRange algorithmName="SHA-512" hashValue="ON39YdpmFHfN9f47KpiRvqrKx0V9+erV1CNkpWzYhW/Qyc6aT8rEyCrvauWSYGZK2ia3o7vd3akF07acHAFpOA==" saltValue="yVW9XmDwTqEnmpSGai0KYg==" spinCount="100000" sqref="E2:J2" name="Range1_4_1"/>
    <protectedRange algorithmName="SHA-512" hashValue="ON39YdpmFHfN9f47KpiRvqrKx0V9+erV1CNkpWzYhW/Qyc6aT8rEyCrvauWSYGZK2ia3o7vd3akF07acHAFpOA==" saltValue="yVW9XmDwTqEnmpSGai0KYg==" spinCount="100000" sqref="B3:C3" name="Range1_1_2_3"/>
    <protectedRange algorithmName="SHA-512" hashValue="ON39YdpmFHfN9f47KpiRvqrKx0V9+erV1CNkpWzYhW/Qyc6aT8rEyCrvauWSYGZK2ia3o7vd3akF07acHAFpOA==" saltValue="yVW9XmDwTqEnmpSGai0KYg==" spinCount="100000" sqref="D3" name="Range1_1_1_2_2"/>
    <protectedRange algorithmName="SHA-512" hashValue="ON39YdpmFHfN9f47KpiRvqrKx0V9+erV1CNkpWzYhW/Qyc6aT8rEyCrvauWSYGZK2ia3o7vd3akF07acHAFpOA==" saltValue="yVW9XmDwTqEnmpSGai0KYg==" spinCount="100000" sqref="E3:J3" name="Range1_4_3"/>
    <protectedRange algorithmName="SHA-512" hashValue="ON39YdpmFHfN9f47KpiRvqrKx0V9+erV1CNkpWzYhW/Qyc6aT8rEyCrvauWSYGZK2ia3o7vd3akF07acHAFpOA==" saltValue="yVW9XmDwTqEnmpSGai0KYg==" spinCount="100000" sqref="B4:C4" name="Range1_1_2_1_1"/>
    <protectedRange algorithmName="SHA-512" hashValue="ON39YdpmFHfN9f47KpiRvqrKx0V9+erV1CNkpWzYhW/Qyc6aT8rEyCrvauWSYGZK2ia3o7vd3akF07acHAFpOA==" saltValue="yVW9XmDwTqEnmpSGai0KYg==" spinCount="100000" sqref="D4" name="Range1_1_1_2_1"/>
    <protectedRange algorithmName="SHA-512" hashValue="ON39YdpmFHfN9f47KpiRvqrKx0V9+erV1CNkpWzYhW/Qyc6aT8rEyCrvauWSYGZK2ia3o7vd3akF07acHAFpOA==" saltValue="yVW9XmDwTqEnmpSGai0KYg==" spinCount="100000" sqref="E4:J4" name="Range1_4_1_1"/>
    <protectedRange algorithmName="SHA-512" hashValue="ON39YdpmFHfN9f47KpiRvqrKx0V9+erV1CNkpWzYhW/Qyc6aT8rEyCrvauWSYGZK2ia3o7vd3akF07acHAFpOA==" saltValue="yVW9XmDwTqEnmpSGai0KYg==" spinCount="100000" sqref="B5:C5" name="Range1_1_2_6"/>
    <protectedRange algorithmName="SHA-512" hashValue="ON39YdpmFHfN9f47KpiRvqrKx0V9+erV1CNkpWzYhW/Qyc6aT8rEyCrvauWSYGZK2ia3o7vd3akF07acHAFpOA==" saltValue="yVW9XmDwTqEnmpSGai0KYg==" spinCount="100000" sqref="D5" name="Range1_1_1_2_6"/>
    <protectedRange algorithmName="SHA-512" hashValue="ON39YdpmFHfN9f47KpiRvqrKx0V9+erV1CNkpWzYhW/Qyc6aT8rEyCrvauWSYGZK2ia3o7vd3akF07acHAFpOA==" saltValue="yVW9XmDwTqEnmpSGai0KYg==" spinCount="100000" sqref="E5:J5" name="Range1_4_6"/>
  </protectedRanges>
  <conditionalFormatting sqref="E2">
    <cfRule type="top10" dxfId="287" priority="19" rank="1"/>
  </conditionalFormatting>
  <conditionalFormatting sqref="F2">
    <cfRule type="top10" dxfId="286" priority="20" rank="1"/>
  </conditionalFormatting>
  <conditionalFormatting sqref="G2">
    <cfRule type="top10" dxfId="285" priority="21" rank="1"/>
  </conditionalFormatting>
  <conditionalFormatting sqref="H2">
    <cfRule type="top10" dxfId="284" priority="22" rank="1"/>
  </conditionalFormatting>
  <conditionalFormatting sqref="I2">
    <cfRule type="top10" dxfId="283" priority="23" rank="1"/>
  </conditionalFormatting>
  <conditionalFormatting sqref="J2">
    <cfRule type="top10" dxfId="282" priority="24" rank="1"/>
  </conditionalFormatting>
  <conditionalFormatting sqref="E3">
    <cfRule type="top10" dxfId="281" priority="18" rank="1"/>
  </conditionalFormatting>
  <conditionalFormatting sqref="F3">
    <cfRule type="top10" dxfId="280" priority="17" rank="1"/>
  </conditionalFormatting>
  <conditionalFormatting sqref="G3">
    <cfRule type="top10" dxfId="279" priority="16" rank="1"/>
  </conditionalFormatting>
  <conditionalFormatting sqref="H3">
    <cfRule type="top10" dxfId="278" priority="15" rank="1"/>
  </conditionalFormatting>
  <conditionalFormatting sqref="I3">
    <cfRule type="top10" dxfId="277" priority="14" rank="1"/>
  </conditionalFormatting>
  <conditionalFormatting sqref="J3">
    <cfRule type="top10" dxfId="276" priority="13" rank="1"/>
  </conditionalFormatting>
  <conditionalFormatting sqref="E4">
    <cfRule type="top10" dxfId="275" priority="12" rank="1"/>
  </conditionalFormatting>
  <conditionalFormatting sqref="F4">
    <cfRule type="top10" dxfId="274" priority="11" rank="1"/>
  </conditionalFormatting>
  <conditionalFormatting sqref="G4">
    <cfRule type="top10" dxfId="273" priority="10" rank="1"/>
  </conditionalFormatting>
  <conditionalFormatting sqref="H4">
    <cfRule type="top10" dxfId="272" priority="9" rank="1"/>
  </conditionalFormatting>
  <conditionalFormatting sqref="I4">
    <cfRule type="top10" dxfId="271" priority="8" rank="1"/>
  </conditionalFormatting>
  <conditionalFormatting sqref="J4">
    <cfRule type="top10" dxfId="270" priority="7" rank="1"/>
  </conditionalFormatting>
  <conditionalFormatting sqref="E5">
    <cfRule type="top10" dxfId="269" priority="6" rank="1"/>
  </conditionalFormatting>
  <conditionalFormatting sqref="F5">
    <cfRule type="top10" dxfId="268" priority="5" rank="1"/>
  </conditionalFormatting>
  <conditionalFormatting sqref="G5">
    <cfRule type="top10" dxfId="267" priority="4" rank="1"/>
  </conditionalFormatting>
  <conditionalFormatting sqref="H5">
    <cfRule type="top10" dxfId="266" priority="3" rank="1"/>
  </conditionalFormatting>
  <conditionalFormatting sqref="I5">
    <cfRule type="top10" dxfId="265" priority="2" rank="1"/>
  </conditionalFormatting>
  <conditionalFormatting sqref="J5">
    <cfRule type="top10" dxfId="264" priority="1" rank="1"/>
  </conditionalFormatting>
  <hyperlinks>
    <hyperlink ref="Q1" location="'National Youth Rankings 2020'!A1" display="Return to Rankings" xr:uid="{4E9E77DC-E1F5-4428-B1D7-1BCCA25801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57ED737-A85D-4CCB-A372-14F033A7F774}">
          <x14:formula1>
            <xm:f>'C:\Users\gih93\Desktop\[AngeloMasterABRA.xlsm]DATA'!#REF!</xm:f>
          </x14:formula1>
          <xm:sqref>B2:B4 D2:D4</xm:sqref>
        </x14:dataValidation>
        <x14:dataValidation type="list" allowBlank="1" showInputMessage="1" showErrorMessage="1" xr:uid="{397ED904-4F23-4ECC-AD85-D8821ED5658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38B3C-1D94-4BA4-BD0E-7A6230C32603}">
  <dimension ref="A1:Q5"/>
  <sheetViews>
    <sheetView workbookViewId="0">
      <selection activeCell="D13" sqref="D13"/>
    </sheetView>
  </sheetViews>
  <sheetFormatPr defaultRowHeight="15" x14ac:dyDescent="0.25"/>
  <cols>
    <col min="1" max="1" width="18" customWidth="1"/>
    <col min="2" max="2" width="17.5703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4" t="s">
        <v>34</v>
      </c>
    </row>
    <row r="2" spans="1:17" x14ac:dyDescent="0.25">
      <c r="A2" s="25" t="s">
        <v>26</v>
      </c>
      <c r="B2" s="26" t="s">
        <v>73</v>
      </c>
      <c r="C2" s="27">
        <v>43968</v>
      </c>
      <c r="D2" s="28" t="s">
        <v>74</v>
      </c>
      <c r="E2" s="29">
        <v>154</v>
      </c>
      <c r="F2" s="29">
        <v>145</v>
      </c>
      <c r="G2" s="29">
        <v>158</v>
      </c>
      <c r="H2" s="29"/>
      <c r="I2" s="29"/>
      <c r="J2" s="29"/>
      <c r="K2" s="30">
        <v>3</v>
      </c>
      <c r="L2" s="30">
        <v>457</v>
      </c>
      <c r="M2" s="31">
        <v>152.33333333333334</v>
      </c>
      <c r="N2" s="32">
        <v>5</v>
      </c>
      <c r="O2" s="33">
        <v>157.33333333333334</v>
      </c>
    </row>
    <row r="5" spans="1:17" x14ac:dyDescent="0.25">
      <c r="K5" s="16">
        <f>SUM(K2:K4)</f>
        <v>3</v>
      </c>
      <c r="L5" s="16">
        <f>SUM(L2:L4)</f>
        <v>457</v>
      </c>
      <c r="M5" s="22">
        <f>SUM(L5/K5)</f>
        <v>152.33333333333334</v>
      </c>
      <c r="N5" s="16">
        <f>SUM(N2:N4)</f>
        <v>5</v>
      </c>
      <c r="O5" s="22">
        <f>SUM(M5+N5)</f>
        <v>157.33333333333334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" name="Range1_1_2_3"/>
    <protectedRange algorithmName="SHA-512" hashValue="ON39YdpmFHfN9f47KpiRvqrKx0V9+erV1CNkpWzYhW/Qyc6aT8rEyCrvauWSYGZK2ia3o7vd3akF07acHAFpOA==" saltValue="yVW9XmDwTqEnmpSGai0KYg==" spinCount="100000" sqref="D2" name="Range1_1_1_2_2"/>
    <protectedRange algorithmName="SHA-512" hashValue="ON39YdpmFHfN9f47KpiRvqrKx0V9+erV1CNkpWzYhW/Qyc6aT8rEyCrvauWSYGZK2ia3o7vd3akF07acHAFpOA==" saltValue="yVW9XmDwTqEnmpSGai0KYg==" spinCount="100000" sqref="E2:J2" name="Range1_4_2"/>
  </protectedRanges>
  <conditionalFormatting sqref="E2">
    <cfRule type="top10" dxfId="263" priority="1" rank="1"/>
  </conditionalFormatting>
  <conditionalFormatting sqref="F2">
    <cfRule type="top10" dxfId="262" priority="2" rank="1"/>
  </conditionalFormatting>
  <conditionalFormatting sqref="G2">
    <cfRule type="top10" dxfId="261" priority="3" rank="1"/>
  </conditionalFormatting>
  <conditionalFormatting sqref="H2">
    <cfRule type="top10" dxfId="260" priority="4" rank="1"/>
  </conditionalFormatting>
  <conditionalFormatting sqref="I2">
    <cfRule type="top10" dxfId="259" priority="5" rank="1"/>
  </conditionalFormatting>
  <conditionalFormatting sqref="J2">
    <cfRule type="top10" dxfId="258" priority="6" rank="1"/>
  </conditionalFormatting>
  <hyperlinks>
    <hyperlink ref="Q1" location="'National Youth Rankings 2020'!A1" display="Return to Rankings" xr:uid="{82535260-92A2-4643-8DE8-8C3B333F5F6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D923E20-8E79-421F-8220-386E06318EB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National Youth Rankings 2020</vt:lpstr>
      <vt:lpstr>Case Alston</vt:lpstr>
      <vt:lpstr>Celeste Brown</vt:lpstr>
      <vt:lpstr>Charlie Fortson</vt:lpstr>
      <vt:lpstr>Christopher Barnet</vt:lpstr>
      <vt:lpstr>Corey Moorman</vt:lpstr>
      <vt:lpstr>Darek Biggs</vt:lpstr>
      <vt:lpstr>Colton Gayne</vt:lpstr>
      <vt:lpstr>Cutter Lofton</vt:lpstr>
      <vt:lpstr>Jackson Hudson</vt:lpstr>
      <vt:lpstr>Jake Skaggs</vt:lpstr>
      <vt:lpstr>Lexie Davis</vt:lpstr>
      <vt:lpstr>Luke Pierce</vt:lpstr>
      <vt:lpstr>Mackenna Johnson</vt:lpstr>
      <vt:lpstr>Matt Hudson</vt:lpstr>
      <vt:lpstr>McKinley Bryant</vt:lpstr>
      <vt:lpstr>Samantha Bogart</vt:lpstr>
      <vt:lpstr>Sam Merritt</vt:lpstr>
      <vt:lpstr>Seth Ferguson</vt:lpstr>
      <vt:lpstr>Shelby Matoy</vt:lpstr>
      <vt:lpstr>TJ Brown</vt:lpstr>
      <vt:lpstr>Tyler Lofton</vt:lpstr>
      <vt:lpstr>Vanessa Brown</vt:lpstr>
      <vt:lpstr>Will Fortson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2020-05-22T19:51:18Z</cp:lastPrinted>
  <dcterms:created xsi:type="dcterms:W3CDTF">2020-01-30T01:18:37Z</dcterms:created>
  <dcterms:modified xsi:type="dcterms:W3CDTF">2020-06-28T17:31:59Z</dcterms:modified>
</cp:coreProperties>
</file>