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Texas\"/>
    </mc:Choice>
  </mc:AlternateContent>
  <xr:revisionPtr revIDLastSave="0" documentId="13_ncr:1_{AA6284B4-1370-4CCC-8A2B-5608BA5366BC}" xr6:coauthVersionLast="45" xr6:coauthVersionMax="45" xr10:uidLastSave="{00000000-0000-0000-0000-000000000000}"/>
  <bookViews>
    <workbookView xWindow="-120" yWindow="-120" windowWidth="29040" windowHeight="15840" activeTab="4" xr2:uid="{EF094A8E-5716-4460-9138-6D9824136C54}"/>
  </bookViews>
  <sheets>
    <sheet name="Edinburg TX 07 20 19" sheetId="1" r:id="rId1"/>
    <sheet name="Edinburg, TX 08 17 19" sheetId="2" r:id="rId2"/>
    <sheet name="Edinburg Tx 09 21 2019 " sheetId="3" r:id="rId3"/>
    <sheet name="edinburg 10 19 19" sheetId="4" r:id="rId4"/>
    <sheet name="Edinburg 11 16 19" sheetId="5" r:id="rId5"/>
  </sheets>
  <externalReferences>
    <externalReference r:id="rId6"/>
    <externalReference r:id="rId7"/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5" l="1"/>
  <c r="N16" i="5" s="1"/>
  <c r="P16" i="5" s="1"/>
  <c r="L16" i="5"/>
  <c r="M15" i="5"/>
  <c r="N15" i="5" s="1"/>
  <c r="P15" i="5" s="1"/>
  <c r="L15" i="5"/>
  <c r="M12" i="5"/>
  <c r="N12" i="5" s="1"/>
  <c r="L12" i="5"/>
  <c r="M9" i="5"/>
  <c r="N9" i="5" s="1"/>
  <c r="L9" i="5"/>
  <c r="M8" i="5"/>
  <c r="N8" i="5" s="1"/>
  <c r="L8" i="5"/>
  <c r="M7" i="5"/>
  <c r="N7" i="5" s="1"/>
  <c r="L7" i="5"/>
  <c r="N4" i="5"/>
  <c r="P4" i="5" s="1"/>
  <c r="M4" i="5"/>
  <c r="L4" i="5"/>
  <c r="M3" i="5"/>
  <c r="N3" i="5" s="1"/>
  <c r="L3" i="5"/>
  <c r="M2" i="5"/>
  <c r="N2" i="5" s="1"/>
  <c r="L2" i="5"/>
  <c r="P12" i="5" l="1"/>
  <c r="P7" i="5"/>
  <c r="A7" i="5"/>
  <c r="P9" i="5"/>
  <c r="A9" i="5"/>
  <c r="P8" i="5"/>
  <c r="A8" i="5"/>
  <c r="P3" i="5"/>
  <c r="A3" i="5"/>
  <c r="P2" i="5"/>
  <c r="A2" i="5"/>
  <c r="A4" i="5"/>
  <c r="M14" i="4"/>
  <c r="L14" i="4"/>
  <c r="M11" i="4"/>
  <c r="L11" i="4"/>
  <c r="M10" i="4"/>
  <c r="L10" i="4"/>
  <c r="M9" i="4"/>
  <c r="N9" i="4" s="1"/>
  <c r="P9" i="4" s="1"/>
  <c r="L9" i="4"/>
  <c r="M8" i="4"/>
  <c r="L8" i="4"/>
  <c r="M5" i="4"/>
  <c r="N5" i="4" s="1"/>
  <c r="L5" i="4"/>
  <c r="M4" i="4"/>
  <c r="L4" i="4"/>
  <c r="N3" i="4"/>
  <c r="P3" i="4" s="1"/>
  <c r="M3" i="4"/>
  <c r="L3" i="4"/>
  <c r="M2" i="4"/>
  <c r="L2" i="4"/>
  <c r="N2" i="4" l="1"/>
  <c r="N11" i="4"/>
  <c r="N4" i="4"/>
  <c r="P4" i="4" s="1"/>
  <c r="N8" i="4"/>
  <c r="A11" i="4" s="1"/>
  <c r="N10" i="4"/>
  <c r="N14" i="4"/>
  <c r="P2" i="4"/>
  <c r="A2" i="4"/>
  <c r="P11" i="4"/>
  <c r="P10" i="4"/>
  <c r="A10" i="4"/>
  <c r="A14" i="4"/>
  <c r="P14" i="4"/>
  <c r="P5" i="4"/>
  <c r="A5" i="4"/>
  <c r="A8" i="4"/>
  <c r="A3" i="4"/>
  <c r="M18" i="3"/>
  <c r="N18" i="3" s="1"/>
  <c r="L18" i="3"/>
  <c r="M15" i="3"/>
  <c r="L15" i="3"/>
  <c r="M14" i="3"/>
  <c r="L14" i="3"/>
  <c r="N14" i="3" s="1"/>
  <c r="P14" i="3" s="1"/>
  <c r="M13" i="3"/>
  <c r="L13" i="3"/>
  <c r="M12" i="3"/>
  <c r="L12" i="3"/>
  <c r="M9" i="3"/>
  <c r="N9" i="3" s="1"/>
  <c r="L9" i="3"/>
  <c r="M8" i="3"/>
  <c r="N8" i="3" s="1"/>
  <c r="P8" i="3" s="1"/>
  <c r="L8" i="3"/>
  <c r="M5" i="3"/>
  <c r="L5" i="3"/>
  <c r="M4" i="3"/>
  <c r="L4" i="3"/>
  <c r="M3" i="3"/>
  <c r="N3" i="3" s="1"/>
  <c r="L3" i="3"/>
  <c r="M2" i="3"/>
  <c r="N2" i="3" s="1"/>
  <c r="P2" i="3" s="1"/>
  <c r="L2" i="3"/>
  <c r="P8" i="4" l="1"/>
  <c r="A9" i="4"/>
  <c r="A4" i="4"/>
  <c r="N4" i="3"/>
  <c r="P4" i="3" s="1"/>
  <c r="N15" i="3"/>
  <c r="N5" i="3"/>
  <c r="P5" i="3" s="1"/>
  <c r="N12" i="3"/>
  <c r="A15" i="3" s="1"/>
  <c r="N13" i="3"/>
  <c r="P13" i="3" s="1"/>
  <c r="P15" i="3"/>
  <c r="A5" i="3"/>
  <c r="P12" i="3"/>
  <c r="P9" i="3"/>
  <c r="A9" i="3"/>
  <c r="P3" i="3"/>
  <c r="A3" i="3"/>
  <c r="P18" i="3"/>
  <c r="A18" i="3"/>
  <c r="A8" i="3"/>
  <c r="A14" i="3"/>
  <c r="A4" i="3" l="1"/>
  <c r="A13" i="3"/>
  <c r="A12" i="3"/>
  <c r="N16" i="2"/>
  <c r="P16" i="2" s="1"/>
  <c r="M16" i="2"/>
  <c r="L16" i="2"/>
  <c r="M13" i="2"/>
  <c r="N13" i="2" s="1"/>
  <c r="P13" i="2" s="1"/>
  <c r="L13" i="2"/>
  <c r="M10" i="2"/>
  <c r="N10" i="2" s="1"/>
  <c r="P10" i="2" s="1"/>
  <c r="L10" i="2"/>
  <c r="M7" i="2"/>
  <c r="L7" i="2"/>
  <c r="N7" i="2" s="1"/>
  <c r="P7" i="2" s="1"/>
  <c r="N6" i="2"/>
  <c r="P6" i="2" s="1"/>
  <c r="M6" i="2"/>
  <c r="L6" i="2"/>
  <c r="M5" i="2"/>
  <c r="N5" i="2" s="1"/>
  <c r="P5" i="2" s="1"/>
  <c r="L5" i="2"/>
  <c r="M4" i="2"/>
  <c r="N4" i="2" s="1"/>
  <c r="P4" i="2" s="1"/>
  <c r="L4" i="2"/>
  <c r="M3" i="2"/>
  <c r="L3" i="2"/>
  <c r="N3" i="2" s="1"/>
  <c r="P3" i="2" s="1"/>
  <c r="N2" i="2"/>
  <c r="P2" i="2" s="1"/>
  <c r="M2" i="2"/>
  <c r="L2" i="2"/>
  <c r="M23" i="1" l="1"/>
  <c r="L23" i="1"/>
  <c r="M20" i="1"/>
  <c r="L20" i="1"/>
  <c r="M16" i="1"/>
  <c r="L16" i="1"/>
  <c r="M15" i="1"/>
  <c r="L15" i="1"/>
  <c r="M12" i="1"/>
  <c r="N12" i="1" s="1"/>
  <c r="L12" i="1"/>
  <c r="M11" i="1"/>
  <c r="L11" i="1"/>
  <c r="M10" i="1"/>
  <c r="L10" i="1"/>
  <c r="M9" i="1"/>
  <c r="N9" i="1" s="1"/>
  <c r="L9" i="1"/>
  <c r="M8" i="1"/>
  <c r="N8" i="1" s="1"/>
  <c r="P8" i="1" s="1"/>
  <c r="L8" i="1"/>
  <c r="M5" i="1"/>
  <c r="L5" i="1"/>
  <c r="N5" i="1" s="1"/>
  <c r="M4" i="1"/>
  <c r="L4" i="1"/>
  <c r="M3" i="1"/>
  <c r="L3" i="1"/>
  <c r="M2" i="1"/>
  <c r="N2" i="1" s="1"/>
  <c r="P2" i="1" s="1"/>
  <c r="L2" i="1"/>
  <c r="N4" i="1" l="1"/>
  <c r="N15" i="1"/>
  <c r="N20" i="1"/>
  <c r="P20" i="1" s="1"/>
  <c r="N10" i="1"/>
  <c r="P10" i="1" s="1"/>
  <c r="N3" i="1"/>
  <c r="N11" i="1"/>
  <c r="N16" i="1"/>
  <c r="N23" i="1"/>
  <c r="P23" i="1" s="1"/>
  <c r="P3" i="1"/>
  <c r="P11" i="1"/>
  <c r="P9" i="1"/>
  <c r="P4" i="1"/>
  <c r="P15" i="1"/>
  <c r="P5" i="1"/>
  <c r="P16" i="1"/>
  <c r="P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9" authorId="0" shapeId="0" xr:uid="{42229F4C-F708-4C56-88DD-1A5CB287A91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5" authorId="0" shapeId="0" xr:uid="{9EE64473-C472-473A-A15A-4A695046328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6" authorId="0" shapeId="0" xr:uid="{FB32D778-E7D5-4FFC-813B-A2298DF8B5D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3" authorId="0" shapeId="0" xr:uid="{D8073BEB-DA74-4D3C-A4DF-F9E53F3CFB7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9" authorId="0" shapeId="0" xr:uid="{C487ED17-1D96-4075-978A-C37911FAC7A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3" authorId="0" shapeId="0" xr:uid="{320FD097-3B7F-4D14-8C1B-50E749AB1E9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8" authorId="0" shapeId="0" xr:uid="{BD10BF32-EA39-4587-BF56-456CC42B5CA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9" authorId="0" shapeId="0" xr:uid="{B340086D-D70F-4F06-9A79-49E64BE9D13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4" authorId="0" shapeId="0" xr:uid="{61E1D74C-2306-4937-A6D2-491CEC0F25D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8" authorId="0" shapeId="0" xr:uid="{9BAF37D7-3895-4320-BF94-60CF512580A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2" authorId="0" shapeId="0" xr:uid="{F94CEFD5-A68B-4F42-83B9-B66DF14D31A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5" authorId="0" shapeId="0" xr:uid="{695E79B0-E08B-405E-97D7-CD57E2AABC9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<sst xmlns="http://schemas.openxmlformats.org/spreadsheetml/2006/main" count="475" uniqueCount="56">
  <si>
    <t>Rank</t>
  </si>
  <si>
    <t>Class</t>
  </si>
  <si>
    <t>Competitor</t>
  </si>
  <si>
    <t>Date</t>
  </si>
  <si>
    <t>Range Location</t>
  </si>
  <si>
    <t>TGT-1</t>
  </si>
  <si>
    <t>TGT-2</t>
  </si>
  <si>
    <t>TGT-3</t>
  </si>
  <si>
    <t>TGT-4</t>
  </si>
  <si>
    <t>TGT-5</t>
  </si>
  <si>
    <t>TGT-6</t>
  </si>
  <si>
    <t># of Targets</t>
  </si>
  <si>
    <t>TGT Total</t>
  </si>
  <si>
    <t>AGG</t>
  </si>
  <si>
    <t>Points</t>
  </si>
  <si>
    <t>AGG + Points</t>
  </si>
  <si>
    <t>Heavy Barrel Bolt</t>
  </si>
  <si>
    <t>Dan Smith</t>
  </si>
  <si>
    <t>Edinburg, Tx</t>
  </si>
  <si>
    <t>Mark Self</t>
  </si>
  <si>
    <t>David, Joe</t>
  </si>
  <si>
    <t>Tracy Self</t>
  </si>
  <si>
    <t>Lite Barrel Bolt</t>
  </si>
  <si>
    <t>Steven Shimotsu</t>
  </si>
  <si>
    <t>Edinburg, tx</t>
  </si>
  <si>
    <t>Kevin Hopkins</t>
  </si>
  <si>
    <t>Dina Tunberg</t>
  </si>
  <si>
    <t>Phil Watkins</t>
  </si>
  <si>
    <t>Bob Alberman</t>
  </si>
  <si>
    <t>Factory Semi Auto</t>
  </si>
  <si>
    <t>Stan Fitch</t>
  </si>
  <si>
    <t>Luis Ordorica</t>
  </si>
  <si>
    <t>Youth Class</t>
  </si>
  <si>
    <t>Brad Smith</t>
  </si>
  <si>
    <t>Edinburg,tx</t>
  </si>
  <si>
    <t>Unlimited Semi Auto</t>
  </si>
  <si>
    <t>Darek Biggs</t>
  </si>
  <si>
    <t>James Abenoja</t>
  </si>
  <si>
    <t>Enrique Erdmenger</t>
  </si>
  <si>
    <t>Outlaw Hvy</t>
  </si>
  <si>
    <t>Bonnie Fogg</t>
  </si>
  <si>
    <t>Outlaw Lt</t>
  </si>
  <si>
    <t xml:space="preserve">Unlimited </t>
  </si>
  <si>
    <t>Andy Trevino</t>
  </si>
  <si>
    <t>Roxy Trevino</t>
  </si>
  <si>
    <t>Factory</t>
  </si>
  <si>
    <t>Pat Stewart</t>
  </si>
  <si>
    <t>Coyote Arms</t>
  </si>
  <si>
    <t>Fogg, Bonnie</t>
  </si>
  <si>
    <t>Durham, Vance</t>
  </si>
  <si>
    <t>Tunberg, Dina</t>
  </si>
  <si>
    <t>Formacio, Emmanuel</t>
  </si>
  <si>
    <t>Stewart, Pat</t>
  </si>
  <si>
    <t>11/16/20019</t>
  </si>
  <si>
    <t>Unlimited</t>
  </si>
  <si>
    <t>11/16/019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</si>
</sst>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14" fontId="4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wrapText="1"/>
    </xf>
    <xf numFmtId="0" fontId="7" fillId="2" borderId="1" xfId="0" applyFont="1" applyFill="1" applyBorder="1" applyAlignment="1">
      <alignment horizontal="left" vertical="center" indent="1"/>
    </xf>
    <xf numFmtId="14" fontId="4" fillId="0" borderId="1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indent="1"/>
    </xf>
    <xf numFmtId="1" fontId="8" fillId="2" borderId="1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13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EDINBURG%20TEX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3AB0-8A6B-406D-AC95-74E7F74C95D4}">
  <sheetPr>
    <pageSetUpPr fitToPage="1"/>
  </sheetPr>
  <dimension ref="A1:P23"/>
  <sheetViews>
    <sheetView workbookViewId="0">
      <selection activeCell="K11" sqref="K11"/>
    </sheetView>
  </sheetViews>
  <sheetFormatPr defaultRowHeight="15" x14ac:dyDescent="0.25"/>
  <cols>
    <col min="1" max="1" width="5.5703125" bestFit="1" customWidth="1"/>
    <col min="2" max="2" width="19.42578125" bestFit="1" customWidth="1"/>
    <col min="3" max="3" width="14.28515625" bestFit="1" customWidth="1"/>
    <col min="4" max="4" width="9.7109375" bestFit="1" customWidth="1"/>
    <col min="5" max="5" width="14.28515625" bestFit="1" customWidth="1"/>
    <col min="6" max="11" width="6.7109375" bestFit="1" customWidth="1"/>
    <col min="12" max="12" width="7.42578125" bestFit="1" customWidth="1"/>
    <col min="13" max="13" width="5.42578125" bestFit="1" customWidth="1"/>
    <col min="14" max="14" width="6.42578125" bestFit="1" customWidth="1"/>
    <col min="15" max="15" width="6.28515625" bestFit="1" customWidth="1"/>
    <col min="16" max="16" width="7.140625" bestFit="1" customWidth="1"/>
  </cols>
  <sheetData>
    <row r="1" spans="1:16" ht="30.75" thickBot="1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3" t="s">
        <v>12</v>
      </c>
      <c r="N1" s="7" t="s">
        <v>13</v>
      </c>
      <c r="O1" s="1" t="s">
        <v>14</v>
      </c>
      <c r="P1" s="8" t="s">
        <v>15</v>
      </c>
    </row>
    <row r="2" spans="1:16" ht="16.5" thickBot="1" x14ac:dyDescent="0.35">
      <c r="A2" s="9">
        <v>1</v>
      </c>
      <c r="B2" s="2" t="s">
        <v>16</v>
      </c>
      <c r="C2" s="10" t="s">
        <v>17</v>
      </c>
      <c r="D2" s="11">
        <v>43666</v>
      </c>
      <c r="E2" s="12" t="s">
        <v>18</v>
      </c>
      <c r="F2" s="13">
        <v>194</v>
      </c>
      <c r="G2" s="14">
        <v>188</v>
      </c>
      <c r="H2" s="15">
        <v>191</v>
      </c>
      <c r="I2" s="16"/>
      <c r="J2" s="16"/>
      <c r="K2" s="16"/>
      <c r="L2" s="17">
        <f>COUNT(F2:K2)</f>
        <v>3</v>
      </c>
      <c r="M2" s="17">
        <f>SUM(F2:K2)</f>
        <v>573</v>
      </c>
      <c r="N2" s="18">
        <f>SUM(M2/L2)</f>
        <v>191</v>
      </c>
      <c r="O2" s="10">
        <v>7</v>
      </c>
      <c r="P2" s="19">
        <f>SUM(N2+O2)</f>
        <v>198</v>
      </c>
    </row>
    <row r="3" spans="1:16" ht="16.5" thickBot="1" x14ac:dyDescent="0.35">
      <c r="A3" s="9">
        <v>2</v>
      </c>
      <c r="B3" s="2" t="s">
        <v>16</v>
      </c>
      <c r="C3" s="10" t="s">
        <v>19</v>
      </c>
      <c r="D3" s="11">
        <v>43666</v>
      </c>
      <c r="E3" s="20" t="s">
        <v>18</v>
      </c>
      <c r="F3" s="21">
        <v>188</v>
      </c>
      <c r="G3" s="22">
        <v>189</v>
      </c>
      <c r="H3" s="13">
        <v>191</v>
      </c>
      <c r="I3" s="14"/>
      <c r="J3" s="16"/>
      <c r="K3" s="16"/>
      <c r="L3" s="17">
        <f>COUNT(F3:K3)</f>
        <v>3</v>
      </c>
      <c r="M3" s="17">
        <f>SUM(F3:K3)</f>
        <v>568</v>
      </c>
      <c r="N3" s="18">
        <f>SUM(M3/L3)</f>
        <v>189.33333333333334</v>
      </c>
      <c r="O3" s="10">
        <v>6</v>
      </c>
      <c r="P3" s="19">
        <f>SUM(N3+O3)</f>
        <v>195.33333333333334</v>
      </c>
    </row>
    <row r="4" spans="1:16" ht="16.5" thickBot="1" x14ac:dyDescent="0.35">
      <c r="A4" s="9">
        <v>3</v>
      </c>
      <c r="B4" s="2" t="s">
        <v>16</v>
      </c>
      <c r="C4" s="10" t="s">
        <v>20</v>
      </c>
      <c r="D4" s="11">
        <v>43666</v>
      </c>
      <c r="E4" s="20" t="s">
        <v>18</v>
      </c>
      <c r="F4" s="23">
        <v>188</v>
      </c>
      <c r="G4" s="13">
        <v>191</v>
      </c>
      <c r="H4" s="24">
        <v>187</v>
      </c>
      <c r="I4" s="16"/>
      <c r="J4" s="16"/>
      <c r="K4" s="16"/>
      <c r="L4" s="17">
        <f>COUNT(F4:K4)</f>
        <v>3</v>
      </c>
      <c r="M4" s="17">
        <f>SUM(F4:K4)</f>
        <v>566</v>
      </c>
      <c r="N4" s="18">
        <f>SUM(M4/L4)</f>
        <v>188.66666666666666</v>
      </c>
      <c r="O4" s="10">
        <v>5</v>
      </c>
      <c r="P4" s="19">
        <f>SUM(N4+O4)</f>
        <v>193.66666666666666</v>
      </c>
    </row>
    <row r="5" spans="1:16" ht="15.75" x14ac:dyDescent="0.3">
      <c r="A5" s="9">
        <v>4</v>
      </c>
      <c r="B5" s="2" t="s">
        <v>16</v>
      </c>
      <c r="C5" s="10" t="s">
        <v>21</v>
      </c>
      <c r="D5" s="11">
        <v>43666</v>
      </c>
      <c r="E5" s="20" t="s">
        <v>18</v>
      </c>
      <c r="F5" s="16">
        <v>180</v>
      </c>
      <c r="G5" s="21">
        <v>182</v>
      </c>
      <c r="H5" s="16">
        <v>181</v>
      </c>
      <c r="I5" s="16"/>
      <c r="J5" s="16"/>
      <c r="K5" s="16"/>
      <c r="L5" s="17">
        <f>COUNT(F5:K5)</f>
        <v>3</v>
      </c>
      <c r="M5" s="17">
        <f>SUM(F5:K5)</f>
        <v>543</v>
      </c>
      <c r="N5" s="18">
        <f>SUM(M5/L5)</f>
        <v>181</v>
      </c>
      <c r="O5" s="10">
        <v>2</v>
      </c>
      <c r="P5" s="19">
        <f>SUM(N5+O5)</f>
        <v>183</v>
      </c>
    </row>
    <row r="6" spans="1:16" x14ac:dyDescent="0.25">
      <c r="A6" s="25"/>
      <c r="B6" s="26"/>
      <c r="C6" s="25"/>
      <c r="D6" s="25"/>
      <c r="E6" s="27"/>
      <c r="F6" s="28"/>
      <c r="G6" s="28"/>
      <c r="H6" s="28"/>
      <c r="I6" s="28"/>
      <c r="J6" s="28"/>
      <c r="K6" s="28"/>
      <c r="L6" s="29"/>
      <c r="M6" s="27"/>
      <c r="N6" s="30"/>
      <c r="O6" s="25"/>
      <c r="P6" s="31"/>
    </row>
    <row r="7" spans="1:16" ht="30.75" thickBot="1" x14ac:dyDescent="0.35">
      <c r="A7" s="1" t="s">
        <v>0</v>
      </c>
      <c r="B7" s="2" t="s">
        <v>1</v>
      </c>
      <c r="C7" s="1" t="s">
        <v>2</v>
      </c>
      <c r="D7" s="1" t="s">
        <v>3</v>
      </c>
      <c r="E7" s="3" t="s">
        <v>4</v>
      </c>
      <c r="F7" s="5" t="s">
        <v>5</v>
      </c>
      <c r="G7" s="4" t="s">
        <v>6</v>
      </c>
      <c r="H7" s="4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3" t="s">
        <v>12</v>
      </c>
      <c r="N7" s="7" t="s">
        <v>13</v>
      </c>
      <c r="O7" s="1" t="s">
        <v>14</v>
      </c>
      <c r="P7" s="8" t="s">
        <v>15</v>
      </c>
    </row>
    <row r="8" spans="1:16" ht="16.5" thickBot="1" x14ac:dyDescent="0.35">
      <c r="A8" s="9">
        <v>1</v>
      </c>
      <c r="B8" s="2" t="s">
        <v>22</v>
      </c>
      <c r="C8" s="10" t="s">
        <v>23</v>
      </c>
      <c r="D8" s="11">
        <v>43666</v>
      </c>
      <c r="E8" s="20" t="s">
        <v>24</v>
      </c>
      <c r="F8" s="22">
        <v>170</v>
      </c>
      <c r="G8" s="13">
        <v>180</v>
      </c>
      <c r="H8" s="13">
        <v>179</v>
      </c>
      <c r="I8" s="14"/>
      <c r="J8" s="16"/>
      <c r="K8" s="16"/>
      <c r="L8" s="17">
        <f>COUNT(F8:K8)</f>
        <v>3</v>
      </c>
      <c r="M8" s="17">
        <f>SUM(F8:K8)</f>
        <v>529</v>
      </c>
      <c r="N8" s="18">
        <f>SUM(M8/L8)</f>
        <v>176.33333333333334</v>
      </c>
      <c r="O8" s="10">
        <v>9</v>
      </c>
      <c r="P8" s="19">
        <f>SUM(N8+O8)</f>
        <v>185.33333333333334</v>
      </c>
    </row>
    <row r="9" spans="1:16" ht="16.5" thickBot="1" x14ac:dyDescent="0.35">
      <c r="A9" s="9">
        <v>2</v>
      </c>
      <c r="B9" s="2" t="s">
        <v>22</v>
      </c>
      <c r="C9" s="10" t="s">
        <v>25</v>
      </c>
      <c r="D9" s="11">
        <v>43666</v>
      </c>
      <c r="E9" s="12" t="s">
        <v>24</v>
      </c>
      <c r="F9" s="13">
        <v>172</v>
      </c>
      <c r="G9" s="24">
        <v>173</v>
      </c>
      <c r="H9" s="21">
        <v>159</v>
      </c>
      <c r="I9" s="16"/>
      <c r="J9" s="16"/>
      <c r="K9" s="16"/>
      <c r="L9" s="17">
        <f>COUNT(F9:K9)</f>
        <v>3</v>
      </c>
      <c r="M9" s="17">
        <f>SUM(F9:K9)</f>
        <v>504</v>
      </c>
      <c r="N9" s="18">
        <f>SUM(M9/L9)</f>
        <v>168</v>
      </c>
      <c r="O9" s="10">
        <v>6</v>
      </c>
      <c r="P9" s="19">
        <f>SUM(N9+O9)</f>
        <v>174</v>
      </c>
    </row>
    <row r="10" spans="1:16" ht="15.75" x14ac:dyDescent="0.3">
      <c r="A10" s="9">
        <v>3</v>
      </c>
      <c r="B10" s="2" t="s">
        <v>22</v>
      </c>
      <c r="C10" s="10" t="s">
        <v>26</v>
      </c>
      <c r="D10" s="11">
        <v>43666</v>
      </c>
      <c r="E10" s="20" t="s">
        <v>24</v>
      </c>
      <c r="F10" s="21">
        <v>156</v>
      </c>
      <c r="G10" s="16">
        <v>163</v>
      </c>
      <c r="H10" s="16">
        <v>177</v>
      </c>
      <c r="I10" s="16"/>
      <c r="J10" s="16"/>
      <c r="K10" s="16"/>
      <c r="L10" s="17">
        <f>COUNT(F10:K10)</f>
        <v>3</v>
      </c>
      <c r="M10" s="17">
        <f>SUM(F10:K10)</f>
        <v>496</v>
      </c>
      <c r="N10" s="18">
        <f>SUM(M10/L10)</f>
        <v>165.33333333333334</v>
      </c>
      <c r="O10" s="10">
        <v>3</v>
      </c>
      <c r="P10" s="19">
        <f>SUM(N10+O10)</f>
        <v>168.33333333333334</v>
      </c>
    </row>
    <row r="11" spans="1:16" ht="15.75" x14ac:dyDescent="0.3">
      <c r="A11" s="9">
        <v>4</v>
      </c>
      <c r="B11" s="2" t="s">
        <v>22</v>
      </c>
      <c r="C11" s="10" t="s">
        <v>27</v>
      </c>
      <c r="D11" s="11">
        <v>43666</v>
      </c>
      <c r="E11" s="20" t="s">
        <v>24</v>
      </c>
      <c r="F11" s="16">
        <v>161</v>
      </c>
      <c r="G11" s="16">
        <v>158</v>
      </c>
      <c r="H11" s="16">
        <v>147</v>
      </c>
      <c r="I11" s="16"/>
      <c r="J11" s="16"/>
      <c r="K11" s="16"/>
      <c r="L11" s="17">
        <f t="shared" ref="L11:L12" si="0">COUNT(F11:K11)</f>
        <v>3</v>
      </c>
      <c r="M11" s="17">
        <f t="shared" ref="M11:M12" si="1">SUM(F11:K11)</f>
        <v>466</v>
      </c>
      <c r="N11" s="18">
        <f t="shared" ref="N11:N12" si="2">SUM(M11/L11)</f>
        <v>155.33333333333334</v>
      </c>
      <c r="O11" s="10">
        <v>2</v>
      </c>
      <c r="P11" s="19">
        <f t="shared" ref="P11:P12" si="3">SUM(N11+O11)</f>
        <v>157.33333333333334</v>
      </c>
    </row>
    <row r="12" spans="1:16" ht="15.75" x14ac:dyDescent="0.3">
      <c r="A12" s="9">
        <v>5</v>
      </c>
      <c r="B12" s="2" t="s">
        <v>22</v>
      </c>
      <c r="C12" s="10" t="s">
        <v>28</v>
      </c>
      <c r="D12" s="11">
        <v>43666</v>
      </c>
      <c r="E12" s="20" t="s">
        <v>24</v>
      </c>
      <c r="F12" s="16">
        <v>136</v>
      </c>
      <c r="G12" s="16">
        <v>163</v>
      </c>
      <c r="H12" s="16">
        <v>149</v>
      </c>
      <c r="I12" s="16"/>
      <c r="J12" s="16"/>
      <c r="K12" s="16"/>
      <c r="L12" s="17">
        <f t="shared" si="0"/>
        <v>3</v>
      </c>
      <c r="M12" s="17">
        <f t="shared" si="1"/>
        <v>448</v>
      </c>
      <c r="N12" s="18">
        <f t="shared" si="2"/>
        <v>149.33333333333334</v>
      </c>
      <c r="O12" s="10">
        <v>2</v>
      </c>
      <c r="P12" s="19">
        <f t="shared" si="3"/>
        <v>151.33333333333334</v>
      </c>
    </row>
    <row r="13" spans="1:16" ht="15.75" x14ac:dyDescent="0.3">
      <c r="A13" s="32"/>
      <c r="B13" s="33"/>
      <c r="C13" s="25"/>
      <c r="D13" s="34"/>
      <c r="E13" s="35"/>
      <c r="F13" s="28"/>
      <c r="G13" s="28"/>
      <c r="H13" s="28"/>
      <c r="I13" s="28"/>
      <c r="J13" s="28"/>
      <c r="K13" s="28"/>
      <c r="L13" s="29"/>
      <c r="M13" s="29"/>
      <c r="N13" s="30"/>
      <c r="O13" s="25"/>
      <c r="P13" s="31"/>
    </row>
    <row r="14" spans="1:16" ht="30.75" thickBot="1" x14ac:dyDescent="0.35">
      <c r="A14" s="1" t="s">
        <v>0</v>
      </c>
      <c r="B14" s="2" t="s">
        <v>1</v>
      </c>
      <c r="C14" s="1" t="s">
        <v>2</v>
      </c>
      <c r="D14" s="1" t="s">
        <v>3</v>
      </c>
      <c r="E14" s="3" t="s">
        <v>4</v>
      </c>
      <c r="F14" s="4" t="s">
        <v>5</v>
      </c>
      <c r="G14" s="4" t="s">
        <v>6</v>
      </c>
      <c r="H14" s="4" t="s">
        <v>7</v>
      </c>
      <c r="I14" s="5" t="s">
        <v>8</v>
      </c>
      <c r="J14" s="5" t="s">
        <v>9</v>
      </c>
      <c r="K14" s="5" t="s">
        <v>10</v>
      </c>
      <c r="L14" s="6" t="s">
        <v>11</v>
      </c>
      <c r="M14" s="3" t="s">
        <v>12</v>
      </c>
      <c r="N14" s="7" t="s">
        <v>13</v>
      </c>
      <c r="O14" s="1" t="s">
        <v>14</v>
      </c>
      <c r="P14" s="8" t="s">
        <v>15</v>
      </c>
    </row>
    <row r="15" spans="1:16" ht="16.5" thickBot="1" x14ac:dyDescent="0.35">
      <c r="A15" s="9">
        <v>1</v>
      </c>
      <c r="B15" s="2" t="s">
        <v>29</v>
      </c>
      <c r="C15" s="10" t="s">
        <v>30</v>
      </c>
      <c r="D15" s="11">
        <v>43666</v>
      </c>
      <c r="E15" s="12" t="s">
        <v>18</v>
      </c>
      <c r="F15" s="13">
        <v>175</v>
      </c>
      <c r="G15" s="13">
        <v>176</v>
      </c>
      <c r="H15" s="13">
        <v>182</v>
      </c>
      <c r="I15" s="14"/>
      <c r="J15" s="16"/>
      <c r="K15" s="16"/>
      <c r="L15" s="17">
        <f>COUNT(F15:K15)</f>
        <v>3</v>
      </c>
      <c r="M15" s="17">
        <f>SUM(F15:K15)</f>
        <v>533</v>
      </c>
      <c r="N15" s="18">
        <f>SUM(M15/L15)</f>
        <v>177.66666666666666</v>
      </c>
      <c r="O15" s="10">
        <v>11</v>
      </c>
      <c r="P15" s="19">
        <f>SUM(N15+O15)</f>
        <v>188.66666666666666</v>
      </c>
    </row>
    <row r="16" spans="1:16" ht="15.75" x14ac:dyDescent="0.3">
      <c r="A16" s="9">
        <v>2</v>
      </c>
      <c r="B16" s="2" t="s">
        <v>29</v>
      </c>
      <c r="C16" s="10" t="s">
        <v>31</v>
      </c>
      <c r="D16" s="11">
        <v>43666</v>
      </c>
      <c r="E16" s="20" t="s">
        <v>18</v>
      </c>
      <c r="F16" s="21">
        <v>172</v>
      </c>
      <c r="G16" s="21">
        <v>176</v>
      </c>
      <c r="H16" s="21">
        <v>171</v>
      </c>
      <c r="I16" s="16"/>
      <c r="J16" s="16"/>
      <c r="K16" s="16"/>
      <c r="L16" s="17">
        <f>COUNT(F16:K16)</f>
        <v>3</v>
      </c>
      <c r="M16" s="17">
        <f>SUM(F16:K16)</f>
        <v>519</v>
      </c>
      <c r="N16" s="18">
        <f>SUM(M16/L16)</f>
        <v>173</v>
      </c>
      <c r="O16" s="10">
        <v>4</v>
      </c>
      <c r="P16" s="19">
        <f>SUM(N16+O16)</f>
        <v>177</v>
      </c>
    </row>
    <row r="17" spans="1:16" x14ac:dyDescent="0.25">
      <c r="A17" s="25"/>
      <c r="B17" s="26"/>
      <c r="C17" s="25"/>
      <c r="D17" s="25"/>
      <c r="E17" s="27"/>
      <c r="F17" s="28"/>
      <c r="G17" s="28"/>
      <c r="H17" s="28"/>
      <c r="I17" s="28"/>
      <c r="J17" s="28"/>
      <c r="K17" s="28"/>
      <c r="L17" s="29"/>
      <c r="M17" s="27"/>
      <c r="N17" s="30"/>
      <c r="O17" s="25"/>
      <c r="P17" s="31"/>
    </row>
    <row r="18" spans="1:16" x14ac:dyDescent="0.25">
      <c r="A18" s="25"/>
      <c r="B18" s="26"/>
      <c r="C18" s="25"/>
      <c r="D18" s="25"/>
      <c r="E18" s="27"/>
      <c r="F18" s="28"/>
      <c r="G18" s="28"/>
      <c r="H18" s="28"/>
      <c r="I18" s="28"/>
      <c r="J18" s="28"/>
      <c r="K18" s="28"/>
      <c r="L18" s="29"/>
      <c r="M18" s="27"/>
      <c r="N18" s="30"/>
      <c r="O18" s="25"/>
      <c r="P18" s="31"/>
    </row>
    <row r="19" spans="1:16" ht="30" x14ac:dyDescent="0.3">
      <c r="A19" s="1" t="s">
        <v>0</v>
      </c>
      <c r="B19" s="2" t="s">
        <v>32</v>
      </c>
      <c r="C19" s="1" t="s">
        <v>2</v>
      </c>
      <c r="D19" s="1" t="s">
        <v>3</v>
      </c>
      <c r="E19" s="3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6" t="s">
        <v>11</v>
      </c>
      <c r="M19" s="3" t="s">
        <v>12</v>
      </c>
      <c r="N19" s="7" t="s">
        <v>13</v>
      </c>
      <c r="O19" s="1" t="s">
        <v>14</v>
      </c>
      <c r="P19" s="8" t="s">
        <v>15</v>
      </c>
    </row>
    <row r="20" spans="1:16" ht="15.75" x14ac:dyDescent="0.3">
      <c r="A20" s="9">
        <v>1</v>
      </c>
      <c r="B20" s="2" t="s">
        <v>22</v>
      </c>
      <c r="C20" s="10" t="s">
        <v>33</v>
      </c>
      <c r="D20" s="11">
        <v>43666</v>
      </c>
      <c r="E20" s="20" t="s">
        <v>34</v>
      </c>
      <c r="F20" s="16">
        <v>172</v>
      </c>
      <c r="G20" s="16">
        <v>178</v>
      </c>
      <c r="H20" s="16">
        <v>174</v>
      </c>
      <c r="I20" s="16"/>
      <c r="J20" s="16"/>
      <c r="K20" s="16"/>
      <c r="L20" s="17">
        <f>COUNT(F20:K20)</f>
        <v>3</v>
      </c>
      <c r="M20" s="17">
        <f>SUM(F20:K20)</f>
        <v>524</v>
      </c>
      <c r="N20" s="18">
        <f>SUM(M20/L20)</f>
        <v>174.66666666666666</v>
      </c>
      <c r="O20" s="10">
        <v>5</v>
      </c>
      <c r="P20" s="19">
        <f>SUM(N20+O20)</f>
        <v>179.66666666666666</v>
      </c>
    </row>
    <row r="21" spans="1:16" x14ac:dyDescent="0.25">
      <c r="A21" s="25"/>
      <c r="B21" s="26"/>
      <c r="C21" s="25"/>
      <c r="D21" s="25"/>
      <c r="E21" s="27"/>
      <c r="F21" s="28"/>
      <c r="G21" s="28"/>
      <c r="H21" s="28"/>
      <c r="I21" s="28"/>
      <c r="J21" s="28"/>
      <c r="K21" s="28"/>
      <c r="L21" s="29"/>
      <c r="M21" s="27"/>
      <c r="N21" s="30"/>
      <c r="O21" s="25"/>
      <c r="P21" s="31"/>
    </row>
    <row r="22" spans="1:16" ht="30" x14ac:dyDescent="0.3">
      <c r="A22" s="1" t="s">
        <v>0</v>
      </c>
      <c r="B22" s="2" t="s">
        <v>32</v>
      </c>
      <c r="C22" s="1" t="s">
        <v>2</v>
      </c>
      <c r="D22" s="1" t="s">
        <v>3</v>
      </c>
      <c r="E22" s="3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6" t="s">
        <v>11</v>
      </c>
      <c r="M22" s="3" t="s">
        <v>12</v>
      </c>
      <c r="N22" s="7" t="s">
        <v>13</v>
      </c>
      <c r="O22" s="1" t="s">
        <v>14</v>
      </c>
      <c r="P22" s="8" t="s">
        <v>15</v>
      </c>
    </row>
    <row r="23" spans="1:16" ht="15.75" x14ac:dyDescent="0.3">
      <c r="A23" s="9">
        <v>1</v>
      </c>
      <c r="B23" s="2" t="s">
        <v>35</v>
      </c>
      <c r="C23" s="10" t="s">
        <v>36</v>
      </c>
      <c r="D23" s="11">
        <v>43666</v>
      </c>
      <c r="E23" s="20" t="s">
        <v>18</v>
      </c>
      <c r="F23" s="16">
        <v>186</v>
      </c>
      <c r="G23" s="16">
        <v>183</v>
      </c>
      <c r="H23" s="16">
        <v>179</v>
      </c>
      <c r="I23" s="16"/>
      <c r="J23" s="16"/>
      <c r="K23" s="16"/>
      <c r="L23" s="17">
        <f>COUNT(F23:K23)</f>
        <v>3</v>
      </c>
      <c r="M23" s="17">
        <f>SUM(F23:K23)</f>
        <v>548</v>
      </c>
      <c r="N23" s="18">
        <f>SUM(M23/L23)</f>
        <v>182.66666666666666</v>
      </c>
      <c r="O23" s="10">
        <v>5</v>
      </c>
      <c r="P23" s="19">
        <f>SUM(N23+O23)</f>
        <v>187.66666666666666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O1:O18 O21" name="Range3_1"/>
    <protectedRange algorithmName="SHA-512" hashValue="ON39YdpmFHfN9f47KpiRvqrKx0V9+erV1CNkpWzYhW/Qyc6aT8rEyCrvauWSYGZK2ia3o7vd3akF07acHAFpOA==" saltValue="yVW9XmDwTqEnmpSGai0KYg==" spinCount="100000" sqref="C19:K20" name="Range1_3_1"/>
    <protectedRange algorithmName="SHA-512" hashValue="eHHGZp1QU9slQwrV1rkPvmLyM6CvgknQHPIOO3TeudOjFVA47YoNedor8sB5AS16YCEzg6rnk1SW7Qh1UBWa3g==" saltValue="NnJayuyCuLyzeiA6G0urAA==" spinCount="100000" sqref="O19:O20" name="Range3_3_1"/>
    <protectedRange algorithmName="SHA-512" hashValue="ON39YdpmFHfN9f47KpiRvqrKx0V9+erV1CNkpWzYhW/Qyc6aT8rEyCrvauWSYGZK2ia3o7vd3akF07acHAFpOA==" saltValue="yVW9XmDwTqEnmpSGai0KYg==" spinCount="100000" sqref="C22:K23" name="Range1_5_1"/>
    <protectedRange algorithmName="SHA-512" hashValue="eHHGZp1QU9slQwrV1rkPvmLyM6CvgknQHPIOO3TeudOjFVA47YoNedor8sB5AS16YCEzg6rnk1SW7Qh1UBWa3g==" saltValue="NnJayuyCuLyzeiA6G0urAA==" spinCount="100000" sqref="O22:O23" name="Range3_5_1"/>
  </protectedRanges>
  <conditionalFormatting sqref="F12:F13">
    <cfRule type="top10" dxfId="134" priority="21" rank="1"/>
  </conditionalFormatting>
  <conditionalFormatting sqref="G12:G13">
    <cfRule type="top10" dxfId="133" priority="20" rank="1"/>
  </conditionalFormatting>
  <conditionalFormatting sqref="H12:H13">
    <cfRule type="top10" dxfId="132" priority="19" rank="1"/>
  </conditionalFormatting>
  <conditionalFormatting sqref="F11">
    <cfRule type="top10" dxfId="131" priority="18" rank="1"/>
  </conditionalFormatting>
  <conditionalFormatting sqref="G11">
    <cfRule type="top10" dxfId="130" priority="17" rank="1"/>
  </conditionalFormatting>
  <conditionalFormatting sqref="H11">
    <cfRule type="top10" dxfId="129" priority="16" rank="1"/>
  </conditionalFormatting>
  <conditionalFormatting sqref="F10">
    <cfRule type="top10" dxfId="128" priority="15" rank="1"/>
  </conditionalFormatting>
  <conditionalFormatting sqref="G10">
    <cfRule type="top10" dxfId="127" priority="14" rank="1"/>
  </conditionalFormatting>
  <conditionalFormatting sqref="H10">
    <cfRule type="top10" dxfId="126" priority="13" rank="1"/>
  </conditionalFormatting>
  <conditionalFormatting sqref="F2:F5">
    <cfRule type="top10" dxfId="125" priority="22" rank="1"/>
  </conditionalFormatting>
  <conditionalFormatting sqref="G2:G5">
    <cfRule type="top10" dxfId="124" priority="23" rank="1"/>
  </conditionalFormatting>
  <conditionalFormatting sqref="H2:H5">
    <cfRule type="top10" dxfId="123" priority="24" rank="1"/>
  </conditionalFormatting>
  <conditionalFormatting sqref="I2:I5">
    <cfRule type="top10" dxfId="122" priority="25" rank="1"/>
  </conditionalFormatting>
  <conditionalFormatting sqref="J2:J6">
    <cfRule type="top10" dxfId="121" priority="26" rank="1"/>
  </conditionalFormatting>
  <conditionalFormatting sqref="K2:K5">
    <cfRule type="top10" dxfId="120" priority="27" rank="1"/>
  </conditionalFormatting>
  <conditionalFormatting sqref="F8:F9">
    <cfRule type="top10" dxfId="119" priority="28" rank="1"/>
  </conditionalFormatting>
  <conditionalFormatting sqref="G8:G9">
    <cfRule type="top10" dxfId="118" priority="29" rank="1"/>
  </conditionalFormatting>
  <conditionalFormatting sqref="H8:H9">
    <cfRule type="top10" dxfId="117" priority="30" rank="1"/>
  </conditionalFormatting>
  <conditionalFormatting sqref="I8:I13">
    <cfRule type="top10" dxfId="116" priority="31" rank="1"/>
  </conditionalFormatting>
  <conditionalFormatting sqref="J8:J13">
    <cfRule type="top10" dxfId="115" priority="32" rank="1"/>
  </conditionalFormatting>
  <conditionalFormatting sqref="K8:K13">
    <cfRule type="top10" dxfId="114" priority="33" rank="1"/>
  </conditionalFormatting>
  <conditionalFormatting sqref="F15:F16">
    <cfRule type="top10" dxfId="113" priority="34" rank="1"/>
  </conditionalFormatting>
  <conditionalFormatting sqref="G15:G16">
    <cfRule type="top10" dxfId="112" priority="35" rank="1"/>
  </conditionalFormatting>
  <conditionalFormatting sqref="H15:H16">
    <cfRule type="top10" dxfId="111" priority="36" rank="1"/>
  </conditionalFormatting>
  <conditionalFormatting sqref="I15:I16">
    <cfRule type="top10" dxfId="110" priority="37" rank="1"/>
  </conditionalFormatting>
  <conditionalFormatting sqref="J15:J16">
    <cfRule type="top10" dxfId="109" priority="38" rank="1"/>
  </conditionalFormatting>
  <conditionalFormatting sqref="K15:K16">
    <cfRule type="top10" dxfId="108" priority="39" rank="1"/>
  </conditionalFormatting>
  <conditionalFormatting sqref="F20">
    <cfRule type="top10" dxfId="107" priority="12" rank="1"/>
  </conditionalFormatting>
  <conditionalFormatting sqref="G20">
    <cfRule type="top10" dxfId="106" priority="11" rank="1"/>
  </conditionalFormatting>
  <conditionalFormatting sqref="H20">
    <cfRule type="top10" dxfId="105" priority="10" rank="1"/>
  </conditionalFormatting>
  <conditionalFormatting sqref="I20">
    <cfRule type="top10" dxfId="104" priority="9" rank="1"/>
  </conditionalFormatting>
  <conditionalFormatting sqref="J20">
    <cfRule type="top10" dxfId="103" priority="8" rank="1"/>
  </conditionalFormatting>
  <conditionalFormatting sqref="K20">
    <cfRule type="top10" dxfId="102" priority="7" rank="1"/>
  </conditionalFormatting>
  <conditionalFormatting sqref="F23">
    <cfRule type="top10" dxfId="101" priority="6" rank="1"/>
  </conditionalFormatting>
  <conditionalFormatting sqref="G23">
    <cfRule type="top10" dxfId="100" priority="5" rank="1"/>
  </conditionalFormatting>
  <conditionalFormatting sqref="H23">
    <cfRule type="top10" dxfId="99" priority="4" rank="1"/>
  </conditionalFormatting>
  <conditionalFormatting sqref="I23">
    <cfRule type="top10" dxfId="98" priority="3" rank="1"/>
  </conditionalFormatting>
  <conditionalFormatting sqref="J23">
    <cfRule type="top10" dxfId="97" priority="2" rank="1"/>
  </conditionalFormatting>
  <conditionalFormatting sqref="K23">
    <cfRule type="top10" dxfId="96" priority="1" rank="1"/>
  </conditionalFormatting>
  <dataValidations count="2">
    <dataValidation type="list" allowBlank="1" showInputMessage="1" showErrorMessage="1" sqref="C20 C23" xr:uid="{2370916D-AE77-491C-8B68-777607AEF50E}">
      <formula1>#REF!</formula1>
    </dataValidation>
    <dataValidation type="list" allowBlank="1" showInputMessage="1" showErrorMessage="1" sqref="C1:C5 C7:C16 C19 C22" xr:uid="{F520A6E0-369C-4F9D-8016-14BC923794D2}">
      <formula1>#REF!</formula1>
    </dataValidation>
  </dataValidations>
  <pageMargins left="0.7" right="0.7" top="0.75" bottom="0.75" header="0.3" footer="0.3"/>
  <pageSetup scale="8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C953-CB63-40FD-BFBF-3673F6B06297}">
  <dimension ref="A1:P16"/>
  <sheetViews>
    <sheetView workbookViewId="0">
      <selection activeCell="B13" sqref="B13"/>
    </sheetView>
  </sheetViews>
  <sheetFormatPr defaultRowHeight="15" x14ac:dyDescent="0.25"/>
  <cols>
    <col min="2" max="2" width="31.28515625" customWidth="1"/>
    <col min="3" max="3" width="30.140625" customWidth="1"/>
    <col min="4" max="4" width="28.28515625" customWidth="1"/>
    <col min="5" max="5" width="19.7109375" customWidth="1"/>
  </cols>
  <sheetData>
    <row r="1" spans="1:16" ht="30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3" t="s">
        <v>12</v>
      </c>
      <c r="N1" s="7" t="s">
        <v>13</v>
      </c>
      <c r="O1" s="1" t="s">
        <v>14</v>
      </c>
      <c r="P1" s="8" t="s">
        <v>15</v>
      </c>
    </row>
    <row r="2" spans="1:16" ht="15.75" x14ac:dyDescent="0.3">
      <c r="A2" s="9">
        <v>1</v>
      </c>
      <c r="B2" s="2" t="s">
        <v>16</v>
      </c>
      <c r="C2" s="10" t="s">
        <v>20</v>
      </c>
      <c r="D2" s="11">
        <v>43694</v>
      </c>
      <c r="E2" s="20" t="s">
        <v>18</v>
      </c>
      <c r="F2" s="16">
        <v>190</v>
      </c>
      <c r="G2" s="16">
        <v>189</v>
      </c>
      <c r="H2" s="16">
        <v>181</v>
      </c>
      <c r="I2" s="16"/>
      <c r="J2" s="16"/>
      <c r="K2" s="16"/>
      <c r="L2" s="17">
        <f>COUNT(F2:K2)</f>
        <v>3</v>
      </c>
      <c r="M2" s="17">
        <f>SUM(F2:K2)</f>
        <v>560</v>
      </c>
      <c r="N2" s="18">
        <f>SUM(M2/L2)</f>
        <v>186.66666666666666</v>
      </c>
      <c r="O2" s="10">
        <v>7</v>
      </c>
      <c r="P2" s="19">
        <f>SUM(N2+O2)</f>
        <v>193.66666666666666</v>
      </c>
    </row>
    <row r="3" spans="1:16" ht="15.75" x14ac:dyDescent="0.3">
      <c r="A3" s="9">
        <v>2</v>
      </c>
      <c r="B3" s="2" t="s">
        <v>16</v>
      </c>
      <c r="C3" s="10" t="s">
        <v>37</v>
      </c>
      <c r="D3" s="11">
        <v>43694</v>
      </c>
      <c r="E3" s="20" t="s">
        <v>18</v>
      </c>
      <c r="F3" s="16">
        <v>182</v>
      </c>
      <c r="G3" s="16">
        <v>192</v>
      </c>
      <c r="H3" s="16">
        <v>185</v>
      </c>
      <c r="I3" s="16"/>
      <c r="J3" s="16"/>
      <c r="K3" s="16"/>
      <c r="L3" s="17">
        <f>COUNT(F3:K3)</f>
        <v>3</v>
      </c>
      <c r="M3" s="17">
        <f>SUM(F3:K3)</f>
        <v>559</v>
      </c>
      <c r="N3" s="18">
        <f>SUM(M3/L3)</f>
        <v>186.33333333333334</v>
      </c>
      <c r="O3" s="10">
        <v>6</v>
      </c>
      <c r="P3" s="19">
        <f>SUM(N3+O3)</f>
        <v>192.33333333333334</v>
      </c>
    </row>
    <row r="4" spans="1:16" ht="15.75" x14ac:dyDescent="0.3">
      <c r="A4" s="9">
        <v>3</v>
      </c>
      <c r="B4" s="2" t="s">
        <v>16</v>
      </c>
      <c r="C4" s="10" t="s">
        <v>17</v>
      </c>
      <c r="D4" s="11">
        <v>43694</v>
      </c>
      <c r="E4" s="20" t="s">
        <v>18</v>
      </c>
      <c r="F4" s="36">
        <v>171</v>
      </c>
      <c r="G4" s="36">
        <v>188</v>
      </c>
      <c r="H4" s="36">
        <v>189</v>
      </c>
      <c r="I4" s="16"/>
      <c r="J4" s="16"/>
      <c r="K4" s="16"/>
      <c r="L4" s="17">
        <f>COUNT(F4:K4)</f>
        <v>3</v>
      </c>
      <c r="M4" s="17">
        <f>SUM(F4:K4)</f>
        <v>548</v>
      </c>
      <c r="N4" s="18">
        <f>SUM(M4/L4)</f>
        <v>182.66666666666666</v>
      </c>
      <c r="O4" s="10">
        <v>5</v>
      </c>
      <c r="P4" s="19">
        <f>SUM(N4+O4)</f>
        <v>187.66666666666666</v>
      </c>
    </row>
    <row r="5" spans="1:16" ht="15.75" x14ac:dyDescent="0.3">
      <c r="A5" s="9">
        <v>4</v>
      </c>
      <c r="B5" s="2" t="s">
        <v>16</v>
      </c>
      <c r="C5" s="10" t="s">
        <v>19</v>
      </c>
      <c r="D5" s="11">
        <v>43694</v>
      </c>
      <c r="E5" s="20" t="s">
        <v>18</v>
      </c>
      <c r="F5" s="36">
        <v>178</v>
      </c>
      <c r="G5" s="36">
        <v>187</v>
      </c>
      <c r="H5" s="36">
        <v>182</v>
      </c>
      <c r="I5" s="16"/>
      <c r="J5" s="16"/>
      <c r="K5" s="16"/>
      <c r="L5" s="17">
        <f>COUNT(F5:K5)</f>
        <v>3</v>
      </c>
      <c r="M5" s="17">
        <f>SUM(F5:K5)</f>
        <v>547</v>
      </c>
      <c r="N5" s="18">
        <f>SUM(M5/L5)</f>
        <v>182.33333333333334</v>
      </c>
      <c r="O5" s="10">
        <v>2</v>
      </c>
      <c r="P5" s="19">
        <f>SUM(N5+O5)</f>
        <v>184.33333333333334</v>
      </c>
    </row>
    <row r="6" spans="1:16" ht="15.75" x14ac:dyDescent="0.3">
      <c r="A6" s="9">
        <v>5</v>
      </c>
      <c r="B6" s="2" t="s">
        <v>16</v>
      </c>
      <c r="C6" s="10" t="s">
        <v>21</v>
      </c>
      <c r="D6" s="11">
        <v>43694</v>
      </c>
      <c r="E6" s="37" t="s">
        <v>18</v>
      </c>
      <c r="F6" s="38">
        <v>177</v>
      </c>
      <c r="G6" s="38">
        <v>183</v>
      </c>
      <c r="H6" s="38">
        <v>187</v>
      </c>
      <c r="I6" s="16"/>
      <c r="J6" s="16"/>
      <c r="K6" s="16"/>
      <c r="L6" s="17">
        <f>COUNT(F6:K6)</f>
        <v>3</v>
      </c>
      <c r="M6" s="17">
        <f>SUM(F6:K6)</f>
        <v>547</v>
      </c>
      <c r="N6" s="18">
        <f>SUM(M6/L6)</f>
        <v>182.33333333333334</v>
      </c>
      <c r="O6" s="10">
        <v>2</v>
      </c>
      <c r="P6" s="19">
        <f>SUM(N6+O6)</f>
        <v>184.33333333333334</v>
      </c>
    </row>
    <row r="7" spans="1:16" ht="15.75" x14ac:dyDescent="0.3">
      <c r="A7" s="9">
        <v>6</v>
      </c>
      <c r="B7" s="2" t="s">
        <v>16</v>
      </c>
      <c r="C7" s="10" t="s">
        <v>38</v>
      </c>
      <c r="D7" s="11">
        <v>43694</v>
      </c>
      <c r="E7" s="20" t="s">
        <v>18</v>
      </c>
      <c r="F7" s="38">
        <v>180</v>
      </c>
      <c r="G7" s="38">
        <v>184</v>
      </c>
      <c r="H7" s="38">
        <v>182</v>
      </c>
      <c r="I7" s="16"/>
      <c r="J7" s="16"/>
      <c r="K7" s="16"/>
      <c r="L7" s="17">
        <f t="shared" ref="L7" si="0">COUNT(F7:K7)</f>
        <v>3</v>
      </c>
      <c r="M7" s="17">
        <f t="shared" ref="M7" si="1">SUM(F7:K7)</f>
        <v>546</v>
      </c>
      <c r="N7" s="18">
        <f t="shared" ref="N7" si="2">SUM(M7/L7)</f>
        <v>182</v>
      </c>
      <c r="O7" s="10"/>
      <c r="P7" s="19">
        <f t="shared" ref="P7" si="3">SUM(N7+O7)</f>
        <v>182</v>
      </c>
    </row>
    <row r="8" spans="1:16" x14ac:dyDescent="0.25">
      <c r="A8" s="25"/>
      <c r="B8" s="26"/>
      <c r="C8" s="25"/>
      <c r="D8" s="25"/>
      <c r="E8" s="27"/>
      <c r="F8" s="28"/>
      <c r="G8" s="28"/>
      <c r="H8" s="28"/>
      <c r="I8" s="28"/>
      <c r="J8" s="28"/>
      <c r="K8" s="28"/>
      <c r="L8" s="29"/>
      <c r="M8" s="27"/>
      <c r="N8" s="30"/>
      <c r="O8" s="25"/>
      <c r="P8" s="31"/>
    </row>
    <row r="9" spans="1:16" ht="30" x14ac:dyDescent="0.3">
      <c r="A9" s="1" t="s">
        <v>0</v>
      </c>
      <c r="B9" s="2" t="s">
        <v>1</v>
      </c>
      <c r="C9" s="1" t="s">
        <v>2</v>
      </c>
      <c r="D9" s="1" t="s">
        <v>3</v>
      </c>
      <c r="E9" s="3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6" t="s">
        <v>11</v>
      </c>
      <c r="M9" s="3" t="s">
        <v>12</v>
      </c>
      <c r="N9" s="7" t="s">
        <v>13</v>
      </c>
      <c r="O9" s="1" t="s">
        <v>14</v>
      </c>
      <c r="P9" s="8" t="s">
        <v>15</v>
      </c>
    </row>
    <row r="10" spans="1:16" ht="15.75" x14ac:dyDescent="0.3">
      <c r="A10" s="9">
        <v>1</v>
      </c>
      <c r="B10" s="2" t="s">
        <v>35</v>
      </c>
      <c r="C10" s="10" t="s">
        <v>26</v>
      </c>
      <c r="D10" s="11">
        <v>43694</v>
      </c>
      <c r="E10" s="20" t="s">
        <v>18</v>
      </c>
      <c r="F10" s="38">
        <v>174</v>
      </c>
      <c r="G10" s="38">
        <v>173</v>
      </c>
      <c r="H10" s="38">
        <v>171</v>
      </c>
      <c r="I10" s="16"/>
      <c r="J10" s="16"/>
      <c r="K10" s="16"/>
      <c r="L10" s="17">
        <f>COUNT(F10:K10)</f>
        <v>3</v>
      </c>
      <c r="M10" s="17">
        <f>SUM(F10:K10)</f>
        <v>518</v>
      </c>
      <c r="N10" s="18">
        <f>SUM(M10/L10)</f>
        <v>172.66666666666666</v>
      </c>
      <c r="O10" s="10">
        <v>5</v>
      </c>
      <c r="P10" s="19">
        <f>SUM(N10+O10)</f>
        <v>177.66666666666666</v>
      </c>
    </row>
    <row r="11" spans="1:16" x14ac:dyDescent="0.25">
      <c r="A11" s="25"/>
      <c r="B11" s="26"/>
      <c r="C11" s="25"/>
      <c r="D11" s="25"/>
      <c r="E11" s="27"/>
      <c r="F11" s="28"/>
      <c r="G11" s="28"/>
      <c r="H11" s="28"/>
      <c r="I11" s="28"/>
      <c r="J11" s="28"/>
      <c r="K11" s="28"/>
      <c r="L11" s="29"/>
      <c r="M11" s="27"/>
      <c r="N11" s="30"/>
      <c r="O11" s="25"/>
      <c r="P11" s="31"/>
    </row>
    <row r="12" spans="1:16" ht="30" x14ac:dyDescent="0.3">
      <c r="A12" s="1" t="s">
        <v>0</v>
      </c>
      <c r="B12" s="2" t="s">
        <v>1</v>
      </c>
      <c r="C12" s="1" t="s">
        <v>2</v>
      </c>
      <c r="D12" s="1" t="s">
        <v>3</v>
      </c>
      <c r="E12" s="3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6" t="s">
        <v>11</v>
      </c>
      <c r="M12" s="3" t="s">
        <v>12</v>
      </c>
      <c r="N12" s="7" t="s">
        <v>13</v>
      </c>
      <c r="O12" s="1" t="s">
        <v>14</v>
      </c>
      <c r="P12" s="8" t="s">
        <v>15</v>
      </c>
    </row>
    <row r="13" spans="1:16" ht="15.75" x14ac:dyDescent="0.3">
      <c r="A13" s="9">
        <v>1</v>
      </c>
      <c r="B13" s="2" t="s">
        <v>29</v>
      </c>
      <c r="C13" s="10" t="s">
        <v>31</v>
      </c>
      <c r="D13" s="11">
        <v>43694</v>
      </c>
      <c r="E13" s="20" t="s">
        <v>18</v>
      </c>
      <c r="F13" s="38">
        <v>175</v>
      </c>
      <c r="G13" s="38">
        <v>174</v>
      </c>
      <c r="H13" s="38">
        <v>174</v>
      </c>
      <c r="I13" s="16"/>
      <c r="J13" s="16"/>
      <c r="K13" s="16"/>
      <c r="L13" s="17">
        <f>COUNT(F13:K13)</f>
        <v>3</v>
      </c>
      <c r="M13" s="17">
        <f>SUM(F13:K13)</f>
        <v>523</v>
      </c>
      <c r="N13" s="18">
        <f>SUM(M13/L13)</f>
        <v>174.33333333333334</v>
      </c>
      <c r="O13" s="10">
        <v>5</v>
      </c>
      <c r="P13" s="19">
        <f>SUM(N13+O13)</f>
        <v>179.33333333333334</v>
      </c>
    </row>
    <row r="14" spans="1:16" x14ac:dyDescent="0.25">
      <c r="A14" s="25"/>
      <c r="B14" s="26"/>
      <c r="C14" s="25"/>
      <c r="D14" s="25"/>
      <c r="E14" s="27"/>
      <c r="F14" s="28"/>
      <c r="G14" s="28"/>
      <c r="H14" s="28"/>
      <c r="I14" s="28"/>
      <c r="J14" s="28"/>
      <c r="K14" s="28"/>
      <c r="L14" s="29"/>
      <c r="M14" s="27"/>
      <c r="N14" s="30"/>
      <c r="O14" s="25"/>
      <c r="P14" s="31"/>
    </row>
    <row r="15" spans="1:16" ht="30" x14ac:dyDescent="0.3">
      <c r="A15" s="1" t="s">
        <v>0</v>
      </c>
      <c r="B15" s="2" t="s">
        <v>32</v>
      </c>
      <c r="C15" s="1" t="s">
        <v>2</v>
      </c>
      <c r="D15" s="1" t="s">
        <v>3</v>
      </c>
      <c r="E15" s="3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6" t="s">
        <v>11</v>
      </c>
      <c r="M15" s="3" t="s">
        <v>12</v>
      </c>
      <c r="N15" s="7" t="s">
        <v>13</v>
      </c>
      <c r="O15" s="1" t="s">
        <v>14</v>
      </c>
      <c r="P15" s="8" t="s">
        <v>15</v>
      </c>
    </row>
    <row r="16" spans="1:16" ht="15.75" x14ac:dyDescent="0.3">
      <c r="A16" s="9">
        <v>1</v>
      </c>
      <c r="B16" s="2" t="s">
        <v>22</v>
      </c>
      <c r="C16" s="10" t="s">
        <v>33</v>
      </c>
      <c r="D16" s="11">
        <v>43694</v>
      </c>
      <c r="E16" s="20" t="s">
        <v>34</v>
      </c>
      <c r="F16" s="38">
        <v>173</v>
      </c>
      <c r="G16" s="38">
        <v>175</v>
      </c>
      <c r="H16" s="38">
        <v>180</v>
      </c>
      <c r="I16" s="16"/>
      <c r="J16" s="16"/>
      <c r="K16" s="16"/>
      <c r="L16" s="17">
        <f>COUNT(F16:K16)</f>
        <v>3</v>
      </c>
      <c r="M16" s="17">
        <f>SUM(F16:K16)</f>
        <v>528</v>
      </c>
      <c r="N16" s="18">
        <f>SUM(M16/L16)</f>
        <v>176</v>
      </c>
      <c r="O16" s="10">
        <v>5</v>
      </c>
      <c r="P16" s="19">
        <f>SUM(N16+O16)</f>
        <v>181</v>
      </c>
    </row>
  </sheetData>
  <protectedRanges>
    <protectedRange algorithmName="SHA-512" hashValue="eHHGZp1QU9slQwrV1rkPvmLyM6CvgknQHPIOO3TeudOjFVA47YoNedor8sB5AS16YCEzg6rnk1SW7Qh1UBWa3g==" saltValue="NnJayuyCuLyzeiA6G0urAA==" spinCount="100000" sqref="O1:O14" name="Range3"/>
    <protectedRange algorithmName="SHA-512" hashValue="ON39YdpmFHfN9f47KpiRvqrKx0V9+erV1CNkpWzYhW/Qyc6aT8rEyCrvauWSYGZK2ia3o7vd3akF07acHAFpOA==" saltValue="yVW9XmDwTqEnmpSGai0KYg==" spinCount="100000" sqref="C15:K16" name="Range1_3"/>
    <protectedRange algorithmName="SHA-512" hashValue="eHHGZp1QU9slQwrV1rkPvmLyM6CvgknQHPIOO3TeudOjFVA47YoNedor8sB5AS16YCEzg6rnk1SW7Qh1UBWa3g==" saltValue="NnJayuyCuLyzeiA6G0urAA==" spinCount="100000" sqref="O15:O16" name="Range3_3"/>
  </protectedRanges>
  <conditionalFormatting sqref="F2:F7">
    <cfRule type="top10" dxfId="95" priority="7" rank="1"/>
  </conditionalFormatting>
  <conditionalFormatting sqref="G2:G7">
    <cfRule type="top10" dxfId="94" priority="8" rank="1"/>
  </conditionalFormatting>
  <conditionalFormatting sqref="H2:H7">
    <cfRule type="top10" dxfId="93" priority="9" rank="1"/>
  </conditionalFormatting>
  <conditionalFormatting sqref="I2:I7">
    <cfRule type="top10" dxfId="92" priority="10" rank="1"/>
  </conditionalFormatting>
  <conditionalFormatting sqref="J2:J7">
    <cfRule type="top10" dxfId="91" priority="11" rank="1"/>
  </conditionalFormatting>
  <conditionalFormatting sqref="K2:K7">
    <cfRule type="top10" dxfId="90" priority="12" rank="1"/>
  </conditionalFormatting>
  <conditionalFormatting sqref="F10">
    <cfRule type="top10" dxfId="89" priority="13" rank="1"/>
  </conditionalFormatting>
  <conditionalFormatting sqref="G10">
    <cfRule type="top10" dxfId="88" priority="14" rank="1"/>
  </conditionalFormatting>
  <conditionalFormatting sqref="H10">
    <cfRule type="top10" dxfId="87" priority="15" rank="1"/>
  </conditionalFormatting>
  <conditionalFormatting sqref="I10">
    <cfRule type="top10" dxfId="86" priority="16" rank="1"/>
  </conditionalFormatting>
  <conditionalFormatting sqref="J10">
    <cfRule type="top10" dxfId="85" priority="17" rank="1"/>
  </conditionalFormatting>
  <conditionalFormatting sqref="K10">
    <cfRule type="top10" dxfId="84" priority="18" rank="1"/>
  </conditionalFormatting>
  <conditionalFormatting sqref="F13">
    <cfRule type="top10" dxfId="83" priority="19" rank="1"/>
  </conditionalFormatting>
  <conditionalFormatting sqref="G13">
    <cfRule type="top10" dxfId="82" priority="20" rank="1"/>
  </conditionalFormatting>
  <conditionalFormatting sqref="H13">
    <cfRule type="top10" dxfId="81" priority="21" rank="1"/>
  </conditionalFormatting>
  <conditionalFormatting sqref="I13">
    <cfRule type="top10" dxfId="80" priority="22" rank="1"/>
  </conditionalFormatting>
  <conditionalFormatting sqref="J13">
    <cfRule type="top10" dxfId="79" priority="23" rank="1"/>
  </conditionalFormatting>
  <conditionalFormatting sqref="K13">
    <cfRule type="top10" dxfId="78" priority="24" rank="1"/>
  </conditionalFormatting>
  <conditionalFormatting sqref="F16">
    <cfRule type="top10" dxfId="77" priority="6" rank="1"/>
  </conditionalFormatting>
  <conditionalFormatting sqref="G16">
    <cfRule type="top10" dxfId="76" priority="5" rank="1"/>
  </conditionalFormatting>
  <conditionalFormatting sqref="H16">
    <cfRule type="top10" dxfId="75" priority="4" rank="1"/>
  </conditionalFormatting>
  <conditionalFormatting sqref="I16">
    <cfRule type="top10" dxfId="74" priority="3" rank="1"/>
  </conditionalFormatting>
  <conditionalFormatting sqref="J16">
    <cfRule type="top10" dxfId="73" priority="2" rank="1"/>
  </conditionalFormatting>
  <conditionalFormatting sqref="K16">
    <cfRule type="top10" dxfId="72" priority="1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CA5921-550C-41C3-8C59-F3D4434018DE}">
          <x14:formula1>
            <xm:f>'C:\Users\abra2\AppData\Local\Packages\Microsoft.MicrosoftEdge_8wekyb3d8bbwe\TempState\Downloads\[ABRA EDINBURG TEXAS MATCH 8-17-19 (1).xlsx]DATA SHEET'!#REF!</xm:f>
          </x14:formula1>
          <xm:sqref>C16</xm:sqref>
        </x14:dataValidation>
        <x14:dataValidation type="list" allowBlank="1" showInputMessage="1" showErrorMessage="1" xr:uid="{990F8E50-27F4-4AED-A830-A03BE05CF71B}">
          <x14:formula1>
            <xm:f>'C:\Users\abra2\AppData\Local\Packages\Microsoft.MicrosoftEdge_8wekyb3d8bbwe\TempState\Downloads\[ABRA EDINBURG TEXAS MATCH 8-17-19 (1).xlsx]DATA SHEET'!#REF!</xm:f>
          </x14:formula1>
          <xm:sqref>C1:C7 C12:C13 C9:C10 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243B5-7E52-4B3E-B5C0-50FC51CC0FE8}">
  <dimension ref="A1:P18"/>
  <sheetViews>
    <sheetView workbookViewId="0">
      <selection activeCell="B5" sqref="B5:P5"/>
    </sheetView>
  </sheetViews>
  <sheetFormatPr defaultRowHeight="15" x14ac:dyDescent="0.25"/>
  <cols>
    <col min="2" max="2" width="16" customWidth="1"/>
    <col min="3" max="3" width="19.7109375" customWidth="1"/>
    <col min="4" max="4" width="22" customWidth="1"/>
    <col min="5" max="5" width="17" customWidth="1"/>
  </cols>
  <sheetData>
    <row r="1" spans="1:16" ht="30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3" t="s">
        <v>12</v>
      </c>
      <c r="N1" s="7" t="s">
        <v>13</v>
      </c>
      <c r="O1" s="1" t="s">
        <v>14</v>
      </c>
      <c r="P1" s="8" t="s">
        <v>15</v>
      </c>
    </row>
    <row r="2" spans="1:16" ht="15.75" x14ac:dyDescent="0.3">
      <c r="A2" s="9">
        <v>1</v>
      </c>
      <c r="B2" s="2" t="s">
        <v>39</v>
      </c>
      <c r="C2" s="10" t="s">
        <v>21</v>
      </c>
      <c r="D2" s="11">
        <v>43729</v>
      </c>
      <c r="E2" s="20" t="s">
        <v>18</v>
      </c>
      <c r="F2" s="39">
        <v>191</v>
      </c>
      <c r="G2" s="38">
        <v>193</v>
      </c>
      <c r="H2" s="38">
        <v>186</v>
      </c>
      <c r="I2" s="16"/>
      <c r="J2" s="16"/>
      <c r="K2" s="16"/>
      <c r="L2" s="17">
        <f>COUNT(F2:K2)</f>
        <v>3</v>
      </c>
      <c r="M2" s="17">
        <f>SUM(F2:K2)</f>
        <v>570</v>
      </c>
      <c r="N2" s="18">
        <f>SUM(M2/L2)</f>
        <v>190</v>
      </c>
      <c r="O2" s="10">
        <v>7</v>
      </c>
      <c r="P2" s="19">
        <f>SUM(N2+O2)</f>
        <v>197</v>
      </c>
    </row>
    <row r="3" spans="1:16" ht="15.75" x14ac:dyDescent="0.3">
      <c r="A3" s="9">
        <f>COUNTIF($N$2:$N$5,"&gt;="&amp;N3)</f>
        <v>2</v>
      </c>
      <c r="B3" s="2" t="s">
        <v>39</v>
      </c>
      <c r="C3" s="10" t="s">
        <v>19</v>
      </c>
      <c r="D3" s="11">
        <v>43729</v>
      </c>
      <c r="E3" s="20" t="s">
        <v>18</v>
      </c>
      <c r="F3" s="39">
        <v>186</v>
      </c>
      <c r="G3" s="38">
        <v>194</v>
      </c>
      <c r="H3" s="38">
        <v>190</v>
      </c>
      <c r="I3" s="16"/>
      <c r="J3" s="16"/>
      <c r="K3" s="16"/>
      <c r="L3" s="17">
        <f>COUNT(F3:K3)</f>
        <v>3</v>
      </c>
      <c r="M3" s="17">
        <f>SUM(F3:K3)</f>
        <v>570</v>
      </c>
      <c r="N3" s="18">
        <f>SUM(M3/L3)</f>
        <v>190</v>
      </c>
      <c r="O3" s="10">
        <v>6</v>
      </c>
      <c r="P3" s="19">
        <f>SUM(N3+O3)</f>
        <v>196</v>
      </c>
    </row>
    <row r="4" spans="1:16" ht="15.75" x14ac:dyDescent="0.3">
      <c r="A4" s="9">
        <f>COUNTIF($N$2:$N$5,"&gt;="&amp;N4)</f>
        <v>3</v>
      </c>
      <c r="B4" s="2" t="s">
        <v>39</v>
      </c>
      <c r="C4" s="10" t="s">
        <v>17</v>
      </c>
      <c r="D4" s="11">
        <v>43729</v>
      </c>
      <c r="E4" s="20" t="s">
        <v>18</v>
      </c>
      <c r="F4" s="39">
        <v>187</v>
      </c>
      <c r="G4" s="38">
        <v>186</v>
      </c>
      <c r="H4" s="38">
        <v>192</v>
      </c>
      <c r="I4" s="16"/>
      <c r="J4" s="16"/>
      <c r="K4" s="16"/>
      <c r="L4" s="17">
        <f>COUNT(F4:K4)</f>
        <v>3</v>
      </c>
      <c r="M4" s="17">
        <f>SUM(F4:K4)</f>
        <v>565</v>
      </c>
      <c r="N4" s="18">
        <f>SUM(M4/L4)</f>
        <v>188.33333333333334</v>
      </c>
      <c r="O4" s="10">
        <v>5</v>
      </c>
      <c r="P4" s="19">
        <f>SUM(N4+O4)</f>
        <v>193.33333333333334</v>
      </c>
    </row>
    <row r="5" spans="1:16" ht="15.75" x14ac:dyDescent="0.3">
      <c r="A5" s="9">
        <f>COUNTIF($N$2:$N$5,"&gt;="&amp;N5)</f>
        <v>4</v>
      </c>
      <c r="B5" s="2" t="s">
        <v>39</v>
      </c>
      <c r="C5" s="10" t="s">
        <v>40</v>
      </c>
      <c r="D5" s="11">
        <v>43729</v>
      </c>
      <c r="E5" s="20" t="s">
        <v>18</v>
      </c>
      <c r="F5" s="39">
        <v>184</v>
      </c>
      <c r="G5" s="38">
        <v>192</v>
      </c>
      <c r="H5" s="38">
        <v>183</v>
      </c>
      <c r="I5" s="16"/>
      <c r="J5" s="16"/>
      <c r="K5" s="16"/>
      <c r="L5" s="17">
        <f>COUNT(F5:K5)</f>
        <v>3</v>
      </c>
      <c r="M5" s="17">
        <f>SUM(F5:K5)</f>
        <v>559</v>
      </c>
      <c r="N5" s="18">
        <f>SUM(M5/L5)</f>
        <v>186.33333333333334</v>
      </c>
      <c r="O5" s="10">
        <v>2</v>
      </c>
      <c r="P5" s="19">
        <f>SUM(N5+O5)</f>
        <v>188.33333333333334</v>
      </c>
    </row>
    <row r="6" spans="1:16" x14ac:dyDescent="0.25">
      <c r="A6" s="25"/>
      <c r="B6" s="26"/>
      <c r="C6" s="25"/>
      <c r="D6" s="25"/>
      <c r="E6" s="27"/>
      <c r="F6" s="28"/>
      <c r="G6" s="28"/>
      <c r="H6" s="28"/>
      <c r="I6" s="28"/>
      <c r="J6" s="28"/>
      <c r="K6" s="28"/>
      <c r="L6" s="29"/>
      <c r="M6" s="27"/>
      <c r="N6" s="30"/>
      <c r="O6" s="25"/>
      <c r="P6" s="31"/>
    </row>
    <row r="7" spans="1:16" ht="30" x14ac:dyDescent="0.3">
      <c r="A7" s="1" t="s">
        <v>0</v>
      </c>
      <c r="B7" s="2" t="s">
        <v>1</v>
      </c>
      <c r="C7" s="1" t="s">
        <v>2</v>
      </c>
      <c r="D7" s="1" t="s">
        <v>3</v>
      </c>
      <c r="E7" s="3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3" t="s">
        <v>12</v>
      </c>
      <c r="N7" s="7" t="s">
        <v>13</v>
      </c>
      <c r="O7" s="1" t="s">
        <v>14</v>
      </c>
      <c r="P7" s="8" t="s">
        <v>15</v>
      </c>
    </row>
    <row r="8" spans="1:16" ht="15.75" x14ac:dyDescent="0.3">
      <c r="A8" s="9">
        <f>COUNTIF($N$8:$N$9,"&gt;="&amp;N8)</f>
        <v>1</v>
      </c>
      <c r="B8" s="2" t="s">
        <v>41</v>
      </c>
      <c r="C8" s="10" t="s">
        <v>23</v>
      </c>
      <c r="D8" s="11">
        <v>43729</v>
      </c>
      <c r="E8" s="20" t="s">
        <v>18</v>
      </c>
      <c r="F8" s="39">
        <v>182</v>
      </c>
      <c r="G8" s="38">
        <v>179</v>
      </c>
      <c r="H8" s="38">
        <v>180</v>
      </c>
      <c r="I8" s="16"/>
      <c r="J8" s="16"/>
      <c r="K8" s="16"/>
      <c r="L8" s="17">
        <f>COUNT(F8:K8)</f>
        <v>3</v>
      </c>
      <c r="M8" s="17">
        <f>SUM(F8:K8)</f>
        <v>541</v>
      </c>
      <c r="N8" s="18">
        <f>SUM(M8/L8)</f>
        <v>180.33333333333334</v>
      </c>
      <c r="O8" s="10">
        <v>11</v>
      </c>
      <c r="P8" s="19">
        <f>SUM(N8+O8)</f>
        <v>191.33333333333334</v>
      </c>
    </row>
    <row r="9" spans="1:16" ht="15.75" x14ac:dyDescent="0.3">
      <c r="A9" s="9">
        <f>COUNTIF($N$8:$N$9,"&gt;="&amp;N9)</f>
        <v>2</v>
      </c>
      <c r="B9" s="2" t="s">
        <v>41</v>
      </c>
      <c r="C9" s="10" t="s">
        <v>27</v>
      </c>
      <c r="D9" s="11">
        <v>43729</v>
      </c>
      <c r="E9" s="20" t="s">
        <v>18</v>
      </c>
      <c r="F9" s="39">
        <v>173</v>
      </c>
      <c r="G9" s="38">
        <v>169</v>
      </c>
      <c r="H9" s="38">
        <v>165</v>
      </c>
      <c r="I9" s="16"/>
      <c r="J9" s="16"/>
      <c r="K9" s="16"/>
      <c r="L9" s="17">
        <f>COUNT(F9:K9)</f>
        <v>3</v>
      </c>
      <c r="M9" s="17">
        <f>SUM(F9:K9)</f>
        <v>507</v>
      </c>
      <c r="N9" s="18">
        <f>SUM(M9/L9)</f>
        <v>169</v>
      </c>
      <c r="O9" s="10">
        <v>4</v>
      </c>
      <c r="P9" s="19">
        <f>SUM(N9+O9)</f>
        <v>173</v>
      </c>
    </row>
    <row r="10" spans="1:16" x14ac:dyDescent="0.25">
      <c r="A10" s="25"/>
      <c r="B10" s="26"/>
      <c r="C10" s="25"/>
      <c r="D10" s="25"/>
      <c r="E10" s="27"/>
      <c r="F10" s="28"/>
      <c r="G10" s="28"/>
      <c r="H10" s="28"/>
      <c r="I10" s="28"/>
      <c r="J10" s="28"/>
      <c r="K10" s="28"/>
      <c r="L10" s="29"/>
      <c r="M10" s="27"/>
      <c r="N10" s="30"/>
      <c r="O10" s="25"/>
      <c r="P10" s="31"/>
    </row>
    <row r="11" spans="1:16" ht="30" x14ac:dyDescent="0.3">
      <c r="A11" s="1" t="s">
        <v>0</v>
      </c>
      <c r="B11" s="2" t="s">
        <v>1</v>
      </c>
      <c r="C11" s="1" t="s">
        <v>2</v>
      </c>
      <c r="D11" s="1" t="s">
        <v>3</v>
      </c>
      <c r="E11" s="3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6" t="s">
        <v>11</v>
      </c>
      <c r="M11" s="3" t="s">
        <v>12</v>
      </c>
      <c r="N11" s="7" t="s">
        <v>13</v>
      </c>
      <c r="O11" s="1" t="s">
        <v>14</v>
      </c>
      <c r="P11" s="8" t="s">
        <v>15</v>
      </c>
    </row>
    <row r="12" spans="1:16" ht="15.75" x14ac:dyDescent="0.3">
      <c r="A12" s="9">
        <f>COUNTIF($N$12:$N$15,"&gt;="&amp;N12)</f>
        <v>1</v>
      </c>
      <c r="B12" s="2" t="s">
        <v>42</v>
      </c>
      <c r="C12" s="10" t="s">
        <v>30</v>
      </c>
      <c r="D12" s="11">
        <v>43729</v>
      </c>
      <c r="E12" s="20" t="s">
        <v>18</v>
      </c>
      <c r="F12" s="39">
        <v>180.01</v>
      </c>
      <c r="G12" s="38">
        <v>185</v>
      </c>
      <c r="H12" s="38">
        <v>184</v>
      </c>
      <c r="I12" s="16"/>
      <c r="J12" s="16"/>
      <c r="K12" s="16"/>
      <c r="L12" s="17">
        <f>COUNT(F12:K12)</f>
        <v>3</v>
      </c>
      <c r="M12" s="17">
        <f>SUM(F12:K12)</f>
        <v>549.01</v>
      </c>
      <c r="N12" s="18">
        <f>SUM(M12/L12)</f>
        <v>183.00333333333333</v>
      </c>
      <c r="O12" s="10">
        <v>11</v>
      </c>
      <c r="P12" s="19">
        <f>SUM(N12+O12)</f>
        <v>194.00333333333333</v>
      </c>
    </row>
    <row r="13" spans="1:16" ht="15.75" x14ac:dyDescent="0.3">
      <c r="A13" s="9">
        <f>COUNTIF($N$12:$N$15,"&gt;="&amp;N13)</f>
        <v>2</v>
      </c>
      <c r="B13" s="2" t="s">
        <v>42</v>
      </c>
      <c r="C13" s="10" t="s">
        <v>43</v>
      </c>
      <c r="D13" s="11">
        <v>43729</v>
      </c>
      <c r="E13" s="20" t="s">
        <v>18</v>
      </c>
      <c r="F13" s="39">
        <v>179</v>
      </c>
      <c r="G13" s="38">
        <v>181</v>
      </c>
      <c r="H13" s="38">
        <v>174</v>
      </c>
      <c r="I13" s="16"/>
      <c r="J13" s="16"/>
      <c r="K13" s="16"/>
      <c r="L13" s="17">
        <f>COUNT(F13:K13)</f>
        <v>3</v>
      </c>
      <c r="M13" s="17">
        <f>SUM(F13:K13)</f>
        <v>534</v>
      </c>
      <c r="N13" s="18">
        <f>SUM(M13/L13)</f>
        <v>178</v>
      </c>
      <c r="O13" s="10">
        <v>4</v>
      </c>
      <c r="P13" s="19">
        <f>SUM(N13+O13)</f>
        <v>182</v>
      </c>
    </row>
    <row r="14" spans="1:16" ht="15.75" x14ac:dyDescent="0.3">
      <c r="A14" s="9">
        <f>COUNTIF($N$12:$N$15,"&gt;="&amp;N14)</f>
        <v>3</v>
      </c>
      <c r="B14" s="2" t="s">
        <v>42</v>
      </c>
      <c r="C14" s="10" t="s">
        <v>44</v>
      </c>
      <c r="D14" s="11">
        <v>43729</v>
      </c>
      <c r="E14" s="20" t="s">
        <v>18</v>
      </c>
      <c r="F14" s="39">
        <v>180</v>
      </c>
      <c r="G14" s="38">
        <v>170</v>
      </c>
      <c r="H14" s="38">
        <v>178</v>
      </c>
      <c r="I14" s="16"/>
      <c r="J14" s="16"/>
      <c r="K14" s="16"/>
      <c r="L14" s="17">
        <f>COUNT(F14:K14)</f>
        <v>3</v>
      </c>
      <c r="M14" s="17">
        <f>SUM(F14:K14)</f>
        <v>528</v>
      </c>
      <c r="N14" s="18">
        <f>SUM(M14/L14)</f>
        <v>176</v>
      </c>
      <c r="O14" s="10">
        <v>3</v>
      </c>
      <c r="P14" s="19">
        <f>SUM(N14+O14)</f>
        <v>179</v>
      </c>
    </row>
    <row r="15" spans="1:16" ht="15.75" x14ac:dyDescent="0.3">
      <c r="A15" s="9">
        <f>COUNTIF($N$12:$N$15,"&gt;="&amp;N15)</f>
        <v>4</v>
      </c>
      <c r="B15" s="2" t="s">
        <v>42</v>
      </c>
      <c r="C15" s="10" t="s">
        <v>26</v>
      </c>
      <c r="D15" s="11">
        <v>43729</v>
      </c>
      <c r="E15" s="20" t="s">
        <v>18</v>
      </c>
      <c r="F15" s="39">
        <v>160</v>
      </c>
      <c r="G15" s="38">
        <v>148</v>
      </c>
      <c r="H15" s="38">
        <v>162</v>
      </c>
      <c r="I15" s="16"/>
      <c r="J15" s="16"/>
      <c r="K15" s="16"/>
      <c r="L15" s="17">
        <f t="shared" ref="L15" si="0">COUNT(F15:K15)</f>
        <v>3</v>
      </c>
      <c r="M15" s="17">
        <f t="shared" ref="M15" si="1">SUM(F15:K15)</f>
        <v>470</v>
      </c>
      <c r="N15" s="18">
        <f t="shared" ref="N15" si="2">SUM(M15/L15)</f>
        <v>156.66666666666666</v>
      </c>
      <c r="O15" s="10">
        <v>2</v>
      </c>
      <c r="P15" s="19">
        <f t="shared" ref="P15" si="3">SUM(N15+O15)</f>
        <v>158.66666666666666</v>
      </c>
    </row>
    <row r="16" spans="1:16" x14ac:dyDescent="0.25">
      <c r="A16" s="25"/>
      <c r="B16" s="26"/>
      <c r="C16" s="25"/>
      <c r="D16" s="25"/>
      <c r="E16" s="27"/>
      <c r="F16" s="28"/>
      <c r="G16" s="28"/>
      <c r="H16" s="28"/>
      <c r="I16" s="28"/>
      <c r="J16" s="28"/>
      <c r="K16" s="28"/>
      <c r="L16" s="29"/>
      <c r="M16" s="27"/>
      <c r="N16" s="30"/>
      <c r="O16" s="25"/>
      <c r="P16" s="31"/>
    </row>
    <row r="17" spans="1:16" ht="30" x14ac:dyDescent="0.3">
      <c r="A17" s="1" t="s">
        <v>0</v>
      </c>
      <c r="B17" s="2" t="s">
        <v>1</v>
      </c>
      <c r="C17" s="1" t="s">
        <v>2</v>
      </c>
      <c r="D17" s="1" t="s">
        <v>3</v>
      </c>
      <c r="E17" s="3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6" t="s">
        <v>11</v>
      </c>
      <c r="M17" s="3" t="s">
        <v>12</v>
      </c>
      <c r="N17" s="7" t="s">
        <v>13</v>
      </c>
      <c r="O17" s="1" t="s">
        <v>14</v>
      </c>
      <c r="P17" s="8" t="s">
        <v>15</v>
      </c>
    </row>
    <row r="18" spans="1:16" ht="15.75" x14ac:dyDescent="0.3">
      <c r="A18" s="9">
        <f>COUNTIF($N$18:$N$18,"&gt;="&amp;N18)</f>
        <v>1</v>
      </c>
      <c r="B18" s="2" t="s">
        <v>45</v>
      </c>
      <c r="C18" s="10" t="s">
        <v>46</v>
      </c>
      <c r="D18" s="11">
        <v>43729</v>
      </c>
      <c r="E18" s="20" t="s">
        <v>18</v>
      </c>
      <c r="F18" s="39">
        <v>161</v>
      </c>
      <c r="G18" s="38">
        <v>157</v>
      </c>
      <c r="H18" s="38">
        <v>150</v>
      </c>
      <c r="I18" s="16"/>
      <c r="J18" s="16"/>
      <c r="K18" s="16"/>
      <c r="L18" s="17">
        <f>COUNT(F18:K18)</f>
        <v>3</v>
      </c>
      <c r="M18" s="17">
        <f>SUM(F18:K18)</f>
        <v>468</v>
      </c>
      <c r="N18" s="18">
        <f>SUM(M18/L18)</f>
        <v>156</v>
      </c>
      <c r="O18" s="10">
        <v>5</v>
      </c>
      <c r="P18" s="19">
        <f>SUM(N18+O18)</f>
        <v>161</v>
      </c>
    </row>
  </sheetData>
  <protectedRanges>
    <protectedRange algorithmName="SHA-512" hashValue="eHHGZp1QU9slQwrV1rkPvmLyM6CvgknQHPIOO3TeudOjFVA47YoNedor8sB5AS16YCEzg6rnk1SW7Qh1UBWa3g==" saltValue="NnJayuyCuLyzeiA6G0urAA==" spinCount="100000" sqref="O1:O18" name="Range3"/>
    <protectedRange algorithmName="SHA-512" hashValue="ON39YdpmFHfN9f47KpiRvqrKx0V9+erV1CNkpWzYhW/Qyc6aT8rEyCrvauWSYGZK2ia3o7vd3akF07acHAFpOA==" saltValue="yVW9XmDwTqEnmpSGai0KYg==" spinCount="100000" sqref="C2:K18" name="Range1"/>
  </protectedRanges>
  <conditionalFormatting sqref="F2:F5">
    <cfRule type="top10" dxfId="71" priority="1" rank="1"/>
  </conditionalFormatting>
  <conditionalFormatting sqref="G2:G5">
    <cfRule type="top10" dxfId="70" priority="2" rank="1"/>
  </conditionalFormatting>
  <conditionalFormatting sqref="H2:H5">
    <cfRule type="top10" dxfId="69" priority="3" rank="1"/>
  </conditionalFormatting>
  <conditionalFormatting sqref="I2:I5">
    <cfRule type="top10" dxfId="68" priority="4" rank="1"/>
  </conditionalFormatting>
  <conditionalFormatting sqref="K2:K5">
    <cfRule type="top10" dxfId="67" priority="5" rank="1"/>
  </conditionalFormatting>
  <conditionalFormatting sqref="J2:J6">
    <cfRule type="top10" dxfId="66" priority="6" rank="1"/>
  </conditionalFormatting>
  <conditionalFormatting sqref="F8:F9">
    <cfRule type="top10" dxfId="65" priority="7" rank="1"/>
  </conditionalFormatting>
  <conditionalFormatting sqref="G8:G9">
    <cfRule type="top10" dxfId="64" priority="8" rank="1"/>
  </conditionalFormatting>
  <conditionalFormatting sqref="H8:H9">
    <cfRule type="top10" dxfId="63" priority="9" rank="1"/>
  </conditionalFormatting>
  <conditionalFormatting sqref="I8:I9">
    <cfRule type="top10" dxfId="62" priority="10" rank="1"/>
  </conditionalFormatting>
  <conditionalFormatting sqref="J8:J9">
    <cfRule type="top10" dxfId="61" priority="11" rank="1"/>
  </conditionalFormatting>
  <conditionalFormatting sqref="K8:K9">
    <cfRule type="top10" dxfId="60" priority="12" rank="1"/>
  </conditionalFormatting>
  <conditionalFormatting sqref="F12:F15">
    <cfRule type="top10" dxfId="59" priority="13" rank="1"/>
  </conditionalFormatting>
  <conditionalFormatting sqref="G12:G15">
    <cfRule type="top10" dxfId="58" priority="14" rank="1"/>
  </conditionalFormatting>
  <conditionalFormatting sqref="H12:H15">
    <cfRule type="top10" dxfId="57" priority="15" rank="1"/>
  </conditionalFormatting>
  <conditionalFormatting sqref="I12:I15">
    <cfRule type="top10" dxfId="56" priority="16" rank="1"/>
  </conditionalFormatting>
  <conditionalFormatting sqref="J12:J15">
    <cfRule type="top10" dxfId="55" priority="17" rank="1"/>
  </conditionalFormatting>
  <conditionalFormatting sqref="K12:K15">
    <cfRule type="top10" dxfId="54" priority="18" rank="1"/>
  </conditionalFormatting>
  <conditionalFormatting sqref="F18">
    <cfRule type="top10" dxfId="53" priority="19" rank="1"/>
  </conditionalFormatting>
  <conditionalFormatting sqref="G18">
    <cfRule type="top10" dxfId="52" priority="20" rank="1"/>
  </conditionalFormatting>
  <conditionalFormatting sqref="H18">
    <cfRule type="top10" dxfId="51" priority="21" rank="1"/>
  </conditionalFormatting>
  <conditionalFormatting sqref="I18">
    <cfRule type="top10" dxfId="50" priority="22" rank="1"/>
  </conditionalFormatting>
  <conditionalFormatting sqref="J18">
    <cfRule type="top10" dxfId="49" priority="23" rank="1"/>
  </conditionalFormatting>
  <conditionalFormatting sqref="K18">
    <cfRule type="top10" dxfId="48" priority="24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C1C9EF-06F7-4216-964D-C1E4F7DA6DB3}">
          <x14:formula1>
            <xm:f>'[ABRA EDINBURG TEXAS MATCH 9-21-19 (1).xlsx]DATA SHEET'!#REF!</xm:f>
          </x14:formula1>
          <xm:sqref>C1</xm:sqref>
        </x14:dataValidation>
        <x14:dataValidation type="list" allowBlank="1" showInputMessage="1" showErrorMessage="1" xr:uid="{AC5AE854-0DF4-4D0D-802E-A6E988A5B152}">
          <x14:formula1>
            <xm:f>'[ABRA EDINBURG TEXAS MATCH 9-21-19 (1).xlsx]DATA SHEET'!#REF!</xm:f>
          </x14:formula1>
          <xm:sqref>C2:C5 C7:C9 C11:C15 C17:C18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CBFF-1C47-4423-8755-24F85A3C8FC0}">
  <dimension ref="A1:P14"/>
  <sheetViews>
    <sheetView workbookViewId="0">
      <selection activeCell="C20" sqref="C20"/>
    </sheetView>
  </sheetViews>
  <sheetFormatPr defaultRowHeight="15" x14ac:dyDescent="0.25"/>
  <cols>
    <col min="2" max="2" width="15.85546875" customWidth="1"/>
    <col min="3" max="3" width="21.5703125" customWidth="1"/>
    <col min="4" max="4" width="10.7109375" bestFit="1" customWidth="1"/>
    <col min="5" max="5" width="14.5703125" customWidth="1"/>
  </cols>
  <sheetData>
    <row r="1" spans="1:16" ht="30" x14ac:dyDescent="0.3">
      <c r="A1" s="40" t="s">
        <v>0</v>
      </c>
      <c r="B1" s="33" t="s">
        <v>1</v>
      </c>
      <c r="C1" s="40" t="s">
        <v>2</v>
      </c>
      <c r="D1" s="40" t="s">
        <v>3</v>
      </c>
      <c r="E1" s="41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3" t="s">
        <v>11</v>
      </c>
      <c r="M1" s="41" t="s">
        <v>12</v>
      </c>
      <c r="N1" s="44" t="s">
        <v>13</v>
      </c>
      <c r="O1" s="40" t="s">
        <v>14</v>
      </c>
      <c r="P1" s="45" t="s">
        <v>15</v>
      </c>
    </row>
    <row r="2" spans="1:16" ht="15.75" x14ac:dyDescent="0.3">
      <c r="A2" s="32">
        <f>COUNTIF($N$2:$N$5,"&gt;="&amp;N2)</f>
        <v>1</v>
      </c>
      <c r="B2" s="33" t="s">
        <v>39</v>
      </c>
      <c r="C2" s="25" t="s">
        <v>19</v>
      </c>
      <c r="D2" s="34">
        <v>43757</v>
      </c>
      <c r="E2" s="35" t="s">
        <v>47</v>
      </c>
      <c r="F2" s="28">
        <v>197</v>
      </c>
      <c r="G2" s="28">
        <v>195</v>
      </c>
      <c r="H2" s="28">
        <v>196</v>
      </c>
      <c r="I2" s="28"/>
      <c r="J2" s="28"/>
      <c r="K2" s="28"/>
      <c r="L2" s="29">
        <f>COUNT(F2:K2)</f>
        <v>3</v>
      </c>
      <c r="M2" s="29">
        <f>SUM(F2:K2)</f>
        <v>588</v>
      </c>
      <c r="N2" s="30">
        <f>SUM(M2/L2)</f>
        <v>196</v>
      </c>
      <c r="O2" s="25">
        <v>11</v>
      </c>
      <c r="P2" s="31">
        <f>SUM(N2+O2)</f>
        <v>207</v>
      </c>
    </row>
    <row r="3" spans="1:16" ht="15.75" x14ac:dyDescent="0.3">
      <c r="A3" s="32">
        <f>COUNTIF($N$2:$N$5,"&gt;="&amp;N3)</f>
        <v>2</v>
      </c>
      <c r="B3" s="33" t="s">
        <v>39</v>
      </c>
      <c r="C3" s="25" t="s">
        <v>20</v>
      </c>
      <c r="D3" s="34">
        <v>43757</v>
      </c>
      <c r="E3" s="35" t="s">
        <v>47</v>
      </c>
      <c r="F3" s="28">
        <v>189</v>
      </c>
      <c r="G3" s="28">
        <v>187</v>
      </c>
      <c r="H3" s="28">
        <v>190</v>
      </c>
      <c r="I3" s="28"/>
      <c r="J3" s="28"/>
      <c r="K3" s="28"/>
      <c r="L3" s="29">
        <f>COUNT(F3:K3)</f>
        <v>3</v>
      </c>
      <c r="M3" s="29">
        <f>SUM(F3:K3)</f>
        <v>566</v>
      </c>
      <c r="N3" s="30">
        <f>SUM(M3/L3)</f>
        <v>188.66666666666666</v>
      </c>
      <c r="O3" s="25">
        <v>4</v>
      </c>
      <c r="P3" s="31">
        <f>SUM(N3+O3)</f>
        <v>192.66666666666666</v>
      </c>
    </row>
    <row r="4" spans="1:16" ht="15.75" x14ac:dyDescent="0.3">
      <c r="A4" s="32">
        <f>COUNTIF($N$2:$N$5,"&gt;="&amp;N4)</f>
        <v>3</v>
      </c>
      <c r="B4" s="33" t="s">
        <v>39</v>
      </c>
      <c r="C4" s="25" t="s">
        <v>48</v>
      </c>
      <c r="D4" s="34">
        <v>43757</v>
      </c>
      <c r="E4" s="35" t="s">
        <v>47</v>
      </c>
      <c r="F4" s="28">
        <v>188</v>
      </c>
      <c r="G4" s="28">
        <v>185</v>
      </c>
      <c r="H4" s="28">
        <v>187</v>
      </c>
      <c r="I4" s="28"/>
      <c r="J4" s="28"/>
      <c r="K4" s="28"/>
      <c r="L4" s="29">
        <f>COUNT(F4:K4)</f>
        <v>3</v>
      </c>
      <c r="M4" s="29">
        <f>SUM(F4:K4)</f>
        <v>560</v>
      </c>
      <c r="N4" s="30">
        <f>SUM(M4/L4)</f>
        <v>186.66666666666666</v>
      </c>
      <c r="O4" s="25">
        <v>3</v>
      </c>
      <c r="P4" s="31">
        <f>SUM(N4+O4)</f>
        <v>189.66666666666666</v>
      </c>
    </row>
    <row r="5" spans="1:16" ht="15.75" x14ac:dyDescent="0.3">
      <c r="A5" s="32">
        <f>COUNTIF($N$2:$N$5,"&gt;="&amp;N5)</f>
        <v>4</v>
      </c>
      <c r="B5" s="33" t="s">
        <v>39</v>
      </c>
      <c r="C5" s="25" t="s">
        <v>21</v>
      </c>
      <c r="D5" s="34">
        <v>43757</v>
      </c>
      <c r="E5" s="35" t="s">
        <v>47</v>
      </c>
      <c r="F5" s="28">
        <v>183</v>
      </c>
      <c r="G5" s="28">
        <v>184</v>
      </c>
      <c r="H5" s="28">
        <v>190</v>
      </c>
      <c r="I5" s="28"/>
      <c r="J5" s="28"/>
      <c r="K5" s="28"/>
      <c r="L5" s="29">
        <f>COUNT(F5:K5)</f>
        <v>3</v>
      </c>
      <c r="M5" s="29">
        <f>SUM(F5:K5)</f>
        <v>557</v>
      </c>
      <c r="N5" s="30">
        <f>SUM(M5/L5)</f>
        <v>185.66666666666666</v>
      </c>
      <c r="O5" s="25">
        <v>2</v>
      </c>
      <c r="P5" s="31">
        <f>SUM(N5+O5)</f>
        <v>187.66666666666666</v>
      </c>
    </row>
    <row r="6" spans="1:16" x14ac:dyDescent="0.25">
      <c r="A6" s="25"/>
      <c r="B6" s="26"/>
      <c r="C6" s="25"/>
      <c r="D6" s="25"/>
      <c r="E6" s="27"/>
      <c r="F6" s="28"/>
      <c r="G6" s="28"/>
      <c r="H6" s="28"/>
      <c r="I6" s="28"/>
      <c r="J6" s="28"/>
      <c r="K6" s="28"/>
      <c r="L6" s="29"/>
      <c r="M6" s="27"/>
      <c r="N6" s="30"/>
      <c r="O6" s="25"/>
      <c r="P6" s="31"/>
    </row>
    <row r="7" spans="1:16" ht="30" x14ac:dyDescent="0.3">
      <c r="A7" s="40" t="s">
        <v>0</v>
      </c>
      <c r="B7" s="33" t="s">
        <v>1</v>
      </c>
      <c r="C7" s="40" t="s">
        <v>2</v>
      </c>
      <c r="D7" s="40" t="s">
        <v>3</v>
      </c>
      <c r="E7" s="41" t="s">
        <v>4</v>
      </c>
      <c r="F7" s="42" t="s">
        <v>5</v>
      </c>
      <c r="G7" s="42" t="s">
        <v>6</v>
      </c>
      <c r="H7" s="42" t="s">
        <v>7</v>
      </c>
      <c r="I7" s="42" t="s">
        <v>8</v>
      </c>
      <c r="J7" s="42" t="s">
        <v>9</v>
      </c>
      <c r="K7" s="42" t="s">
        <v>10</v>
      </c>
      <c r="L7" s="43" t="s">
        <v>11</v>
      </c>
      <c r="M7" s="41" t="s">
        <v>12</v>
      </c>
      <c r="N7" s="44" t="s">
        <v>13</v>
      </c>
      <c r="O7" s="40" t="s">
        <v>14</v>
      </c>
      <c r="P7" s="45" t="s">
        <v>15</v>
      </c>
    </row>
    <row r="8" spans="1:16" ht="15.75" x14ac:dyDescent="0.3">
      <c r="A8" s="32">
        <f>COUNTIF($N$8:$N$11,"&gt;="&amp;N8)</f>
        <v>1</v>
      </c>
      <c r="B8" s="33" t="s">
        <v>41</v>
      </c>
      <c r="C8" s="25" t="s">
        <v>49</v>
      </c>
      <c r="D8" s="34">
        <v>43757</v>
      </c>
      <c r="E8" s="35" t="s">
        <v>47</v>
      </c>
      <c r="F8" s="28">
        <v>179</v>
      </c>
      <c r="G8" s="28">
        <v>174</v>
      </c>
      <c r="H8" s="28">
        <v>183</v>
      </c>
      <c r="I8" s="28"/>
      <c r="J8" s="28"/>
      <c r="K8" s="28"/>
      <c r="L8" s="29">
        <f>COUNT(F8:K8)</f>
        <v>3</v>
      </c>
      <c r="M8" s="29">
        <f>SUM(F8:K8)</f>
        <v>536</v>
      </c>
      <c r="N8" s="30">
        <f>SUM(M8/L8)</f>
        <v>178.66666666666666</v>
      </c>
      <c r="O8" s="25">
        <v>9</v>
      </c>
      <c r="P8" s="31">
        <f>SUM(N8+O8)</f>
        <v>187.66666666666666</v>
      </c>
    </row>
    <row r="9" spans="1:16" ht="15.75" x14ac:dyDescent="0.3">
      <c r="A9" s="32">
        <f>COUNTIF($N$8:$N$11,"&gt;="&amp;N9)</f>
        <v>3</v>
      </c>
      <c r="B9" s="33" t="s">
        <v>41</v>
      </c>
      <c r="C9" s="25" t="s">
        <v>23</v>
      </c>
      <c r="D9" s="34">
        <v>43757</v>
      </c>
      <c r="E9" s="35" t="s">
        <v>47</v>
      </c>
      <c r="F9" s="28">
        <v>169</v>
      </c>
      <c r="G9" s="28">
        <v>186</v>
      </c>
      <c r="H9" s="28">
        <v>178</v>
      </c>
      <c r="I9" s="28"/>
      <c r="J9" s="28"/>
      <c r="K9" s="28"/>
      <c r="L9" s="29">
        <f>COUNT(F9:K9)</f>
        <v>3</v>
      </c>
      <c r="M9" s="29">
        <f>SUM(F9:K9)</f>
        <v>533</v>
      </c>
      <c r="N9" s="30">
        <f>SUM(M9/L9)</f>
        <v>177.66666666666666</v>
      </c>
      <c r="O9" s="25">
        <v>6</v>
      </c>
      <c r="P9" s="31">
        <f>SUM(N9+O9)</f>
        <v>183.66666666666666</v>
      </c>
    </row>
    <row r="10" spans="1:16" ht="15.75" x14ac:dyDescent="0.3">
      <c r="A10" s="32">
        <f>COUNTIF($N$8:$N$11,"&gt;="&amp;N10)</f>
        <v>3</v>
      </c>
      <c r="B10" s="33" t="s">
        <v>41</v>
      </c>
      <c r="C10" s="25" t="s">
        <v>50</v>
      </c>
      <c r="D10" s="34">
        <v>43757</v>
      </c>
      <c r="E10" s="35" t="s">
        <v>47</v>
      </c>
      <c r="F10" s="28">
        <v>173</v>
      </c>
      <c r="G10" s="28">
        <v>180</v>
      </c>
      <c r="H10" s="28">
        <v>180</v>
      </c>
      <c r="I10" s="28"/>
      <c r="J10" s="28"/>
      <c r="K10" s="28"/>
      <c r="L10" s="29">
        <f>COUNT(F10:K10)</f>
        <v>3</v>
      </c>
      <c r="M10" s="29">
        <f>SUM(F10:K10)</f>
        <v>533</v>
      </c>
      <c r="N10" s="30">
        <f>SUM(M10/L10)</f>
        <v>177.66666666666666</v>
      </c>
      <c r="O10" s="25">
        <v>3</v>
      </c>
      <c r="P10" s="31">
        <f>SUM(N10+O10)</f>
        <v>180.66666666666666</v>
      </c>
    </row>
    <row r="11" spans="1:16" ht="15.75" x14ac:dyDescent="0.3">
      <c r="A11" s="32">
        <f>COUNTIF($N$8:$N$11,"&gt;="&amp;N11)</f>
        <v>4</v>
      </c>
      <c r="B11" s="33" t="s">
        <v>41</v>
      </c>
      <c r="C11" s="25" t="s">
        <v>51</v>
      </c>
      <c r="D11" s="34">
        <v>43757</v>
      </c>
      <c r="E11" s="35" t="s">
        <v>47</v>
      </c>
      <c r="F11" s="28">
        <v>177</v>
      </c>
      <c r="G11" s="28">
        <v>173</v>
      </c>
      <c r="H11" s="28">
        <v>177</v>
      </c>
      <c r="I11" s="28"/>
      <c r="J11" s="28"/>
      <c r="K11" s="28"/>
      <c r="L11" s="29">
        <f t="shared" ref="L11" si="0">COUNT(F11:K11)</f>
        <v>3</v>
      </c>
      <c r="M11" s="29">
        <f t="shared" ref="M11" si="1">SUM(F11:K11)</f>
        <v>527</v>
      </c>
      <c r="N11" s="30">
        <f t="shared" ref="N11" si="2">SUM(M11/L11)</f>
        <v>175.66666666666666</v>
      </c>
      <c r="O11" s="25">
        <v>2</v>
      </c>
      <c r="P11" s="31">
        <f t="shared" ref="P11" si="3">SUM(N11+O11)</f>
        <v>177.66666666666666</v>
      </c>
    </row>
    <row r="12" spans="1:16" x14ac:dyDescent="0.25">
      <c r="A12" s="25"/>
      <c r="B12" s="26"/>
      <c r="C12" s="25"/>
      <c r="D12" s="25"/>
      <c r="E12" s="27"/>
      <c r="F12" s="28"/>
      <c r="G12" s="28"/>
      <c r="H12" s="28"/>
      <c r="I12" s="28"/>
      <c r="J12" s="28"/>
      <c r="K12" s="28"/>
      <c r="L12" s="29"/>
      <c r="M12" s="27"/>
      <c r="N12" s="30"/>
      <c r="O12" s="25"/>
      <c r="P12" s="31"/>
    </row>
    <row r="13" spans="1:16" ht="30" x14ac:dyDescent="0.3">
      <c r="A13" s="40" t="s">
        <v>0</v>
      </c>
      <c r="B13" s="33" t="s">
        <v>1</v>
      </c>
      <c r="C13" s="40" t="s">
        <v>2</v>
      </c>
      <c r="D13" s="40" t="s">
        <v>3</v>
      </c>
      <c r="E13" s="41" t="s">
        <v>4</v>
      </c>
      <c r="F13" s="42" t="s">
        <v>5</v>
      </c>
      <c r="G13" s="42" t="s">
        <v>6</v>
      </c>
      <c r="H13" s="42" t="s">
        <v>7</v>
      </c>
      <c r="I13" s="42" t="s">
        <v>8</v>
      </c>
      <c r="J13" s="42" t="s">
        <v>9</v>
      </c>
      <c r="K13" s="42" t="s">
        <v>10</v>
      </c>
      <c r="L13" s="43" t="s">
        <v>11</v>
      </c>
      <c r="M13" s="41" t="s">
        <v>12</v>
      </c>
      <c r="N13" s="44" t="s">
        <v>13</v>
      </c>
      <c r="O13" s="40" t="s">
        <v>14</v>
      </c>
      <c r="P13" s="45" t="s">
        <v>15</v>
      </c>
    </row>
    <row r="14" spans="1:16" ht="15.75" x14ac:dyDescent="0.3">
      <c r="A14" s="32">
        <f>COUNTIF($N$14:$N$14,"&gt;="&amp;N14)</f>
        <v>1</v>
      </c>
      <c r="B14" s="33" t="s">
        <v>45</v>
      </c>
      <c r="C14" s="25" t="s">
        <v>52</v>
      </c>
      <c r="D14" s="34">
        <v>43757</v>
      </c>
      <c r="E14" s="35" t="s">
        <v>47</v>
      </c>
      <c r="F14" s="28">
        <v>172</v>
      </c>
      <c r="G14" s="28">
        <v>164</v>
      </c>
      <c r="H14" s="28">
        <v>180</v>
      </c>
      <c r="I14" s="28"/>
      <c r="J14" s="28"/>
      <c r="K14" s="28"/>
      <c r="L14" s="29">
        <f>COUNT(F14:K14)</f>
        <v>3</v>
      </c>
      <c r="M14" s="29">
        <f>SUM(F14:K14)</f>
        <v>516</v>
      </c>
      <c r="N14" s="30">
        <f>SUM(M14/L14)</f>
        <v>172</v>
      </c>
      <c r="O14" s="25">
        <v>5</v>
      </c>
      <c r="P14" s="31">
        <f>SUM(N14+O14)</f>
        <v>177</v>
      </c>
    </row>
  </sheetData>
  <protectedRanges>
    <protectedRange algorithmName="SHA-512" hashValue="eHHGZp1QU9slQwrV1rkPvmLyM6CvgknQHPIOO3TeudOjFVA47YoNedor8sB5AS16YCEzg6rnk1SW7Qh1UBWa3g==" saltValue="NnJayuyCuLyzeiA6G0urAA==" spinCount="100000" sqref="O1:O14" name="Range3"/>
    <protectedRange algorithmName="SHA-512" hashValue="ON39YdpmFHfN9f47KpiRvqrKx0V9+erV1CNkpWzYhW/Qyc6aT8rEyCrvauWSYGZK2ia3o7vd3akF07acHAFpOA==" saltValue="yVW9XmDwTqEnmpSGai0KYg==" spinCount="100000" sqref="C2:K14" name="Range1"/>
  </protectedRanges>
  <conditionalFormatting sqref="F2:F5">
    <cfRule type="top10" dxfId="47" priority="1" rank="1"/>
  </conditionalFormatting>
  <conditionalFormatting sqref="G2:G5">
    <cfRule type="top10" dxfId="46" priority="2" rank="1"/>
  </conditionalFormatting>
  <conditionalFormatting sqref="H2:H5">
    <cfRule type="top10" dxfId="45" priority="3" rank="1"/>
  </conditionalFormatting>
  <conditionalFormatting sqref="I2:I5">
    <cfRule type="top10" dxfId="44" priority="4" rank="1"/>
  </conditionalFormatting>
  <conditionalFormatting sqref="J2:J6">
    <cfRule type="top10" dxfId="43" priority="5" rank="1"/>
  </conditionalFormatting>
  <conditionalFormatting sqref="K2:K5">
    <cfRule type="top10" dxfId="42" priority="6" rank="1"/>
  </conditionalFormatting>
  <conditionalFormatting sqref="F8:F11">
    <cfRule type="top10" dxfId="41" priority="7" rank="1"/>
  </conditionalFormatting>
  <conditionalFormatting sqref="G8:G11">
    <cfRule type="top10" dxfId="40" priority="8" rank="1"/>
  </conditionalFormatting>
  <conditionalFormatting sqref="H8:H11">
    <cfRule type="top10" dxfId="39" priority="9" rank="1"/>
  </conditionalFormatting>
  <conditionalFormatting sqref="I8:I11">
    <cfRule type="top10" dxfId="38" priority="10" rank="1"/>
  </conditionalFormatting>
  <conditionalFormatting sqref="J8:J11">
    <cfRule type="top10" dxfId="37" priority="11" rank="1"/>
  </conditionalFormatting>
  <conditionalFormatting sqref="K8:K11">
    <cfRule type="top10" dxfId="36" priority="12" rank="1"/>
  </conditionalFormatting>
  <conditionalFormatting sqref="F14">
    <cfRule type="top10" dxfId="35" priority="13" rank="1"/>
  </conditionalFormatting>
  <conditionalFormatting sqref="G14">
    <cfRule type="top10" dxfId="34" priority="14" rank="1"/>
  </conditionalFormatting>
  <conditionalFormatting sqref="H14">
    <cfRule type="top10" dxfId="33" priority="15" rank="1"/>
  </conditionalFormatting>
  <conditionalFormatting sqref="I14">
    <cfRule type="top10" dxfId="32" priority="16" rank="1"/>
  </conditionalFormatting>
  <conditionalFormatting sqref="J14">
    <cfRule type="top10" dxfId="31" priority="17" rank="1"/>
  </conditionalFormatting>
  <conditionalFormatting sqref="K14">
    <cfRule type="top10" dxfId="30" priority="18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34C4B4-5B69-4EFE-B428-0B5F41A27D4B}">
          <x14:formula1>
            <xm:f>'[ABRA EDINBURG TEXAS.xlsx]DATA SHEET'!#REF!</xm:f>
          </x14:formula1>
          <xm:sqref>C10:C11 C14</xm:sqref>
        </x14:dataValidation>
        <x14:dataValidation type="list" allowBlank="1" showInputMessage="1" showErrorMessage="1" xr:uid="{73AFA9D4-2735-4AB6-BABA-62E83F718190}">
          <x14:formula1>
            <xm:f>'[ABRA EDINBURG TEXAS.xlsx]DATA SHEET'!#REF!</xm:f>
          </x14:formula1>
          <xm:sqref>C1:C5 C7:C9 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CF65-0347-4DDB-BBB0-F2CA596A1448}">
  <dimension ref="A1:P16"/>
  <sheetViews>
    <sheetView tabSelected="1" workbookViewId="0">
      <selection activeCell="D23" sqref="D23"/>
    </sheetView>
  </sheetViews>
  <sheetFormatPr defaultRowHeight="15" x14ac:dyDescent="0.25"/>
  <cols>
    <col min="2" max="2" width="18.140625" customWidth="1"/>
    <col min="3" max="4" width="15.42578125" customWidth="1"/>
    <col min="5" max="5" width="22" customWidth="1"/>
  </cols>
  <sheetData>
    <row r="1" spans="1:16" ht="30" x14ac:dyDescent="0.3">
      <c r="A1" s="40" t="s">
        <v>0</v>
      </c>
      <c r="B1" s="33" t="s">
        <v>1</v>
      </c>
      <c r="C1" s="40" t="s">
        <v>2</v>
      </c>
      <c r="D1" s="40" t="s">
        <v>3</v>
      </c>
      <c r="E1" s="41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3" t="s">
        <v>11</v>
      </c>
      <c r="M1" s="41" t="s">
        <v>12</v>
      </c>
      <c r="N1" s="44" t="s">
        <v>13</v>
      </c>
      <c r="O1" s="40" t="s">
        <v>14</v>
      </c>
      <c r="P1" s="45" t="s">
        <v>15</v>
      </c>
    </row>
    <row r="2" spans="1:16" ht="15.75" x14ac:dyDescent="0.3">
      <c r="A2" s="32">
        <f>COUNTIF($N$2:$N$4,"&gt;="&amp;N2)</f>
        <v>1</v>
      </c>
      <c r="B2" s="33" t="s">
        <v>39</v>
      </c>
      <c r="C2" s="25" t="s">
        <v>19</v>
      </c>
      <c r="D2" s="34">
        <v>43785</v>
      </c>
      <c r="E2" s="35" t="s">
        <v>47</v>
      </c>
      <c r="F2" s="28">
        <v>191</v>
      </c>
      <c r="G2" s="28">
        <v>194</v>
      </c>
      <c r="H2" s="28">
        <v>195</v>
      </c>
      <c r="I2" s="28">
        <v>188</v>
      </c>
      <c r="J2" s="28"/>
      <c r="K2" s="28"/>
      <c r="L2" s="29">
        <f>COUNT(F2:K2)</f>
        <v>4</v>
      </c>
      <c r="M2" s="29">
        <f>SUM(F2:K2)</f>
        <v>768</v>
      </c>
      <c r="N2" s="30">
        <f>SUM(M2/L2)</f>
        <v>192</v>
      </c>
      <c r="O2" s="25">
        <v>13</v>
      </c>
      <c r="P2" s="31">
        <f>SUM(N2+O2)</f>
        <v>205</v>
      </c>
    </row>
    <row r="3" spans="1:16" ht="15.75" x14ac:dyDescent="0.3">
      <c r="A3" s="32">
        <f>COUNTIF($N$2:$N$4,"&gt;="&amp;N3)</f>
        <v>2</v>
      </c>
      <c r="B3" s="33" t="s">
        <v>39</v>
      </c>
      <c r="C3" s="25" t="s">
        <v>20</v>
      </c>
      <c r="D3" s="34" t="s">
        <v>53</v>
      </c>
      <c r="E3" s="35" t="s">
        <v>47</v>
      </c>
      <c r="F3" s="28">
        <v>190</v>
      </c>
      <c r="G3" s="28">
        <v>184</v>
      </c>
      <c r="H3" s="28">
        <v>188</v>
      </c>
      <c r="I3" s="28">
        <v>183</v>
      </c>
      <c r="J3" s="28"/>
      <c r="K3" s="28"/>
      <c r="L3" s="29">
        <f>COUNT(F3:K3)</f>
        <v>4</v>
      </c>
      <c r="M3" s="29">
        <f>SUM(F3:K3)</f>
        <v>745</v>
      </c>
      <c r="N3" s="30">
        <f>SUM(M3/L3)</f>
        <v>186.25</v>
      </c>
      <c r="O3" s="25">
        <v>4</v>
      </c>
      <c r="P3" s="31">
        <f>SUM(N3+O3)</f>
        <v>190.25</v>
      </c>
    </row>
    <row r="4" spans="1:16" ht="15.75" x14ac:dyDescent="0.3">
      <c r="A4" s="32">
        <f>COUNTIF($N$2:$N$4,"&gt;="&amp;N4)</f>
        <v>3</v>
      </c>
      <c r="B4" s="33" t="s">
        <v>39</v>
      </c>
      <c r="C4" s="25" t="s">
        <v>21</v>
      </c>
      <c r="D4" s="34">
        <v>43785</v>
      </c>
      <c r="E4" s="35" t="s">
        <v>47</v>
      </c>
      <c r="F4" s="28">
        <v>186</v>
      </c>
      <c r="G4" s="28">
        <v>179</v>
      </c>
      <c r="H4" s="28">
        <v>192</v>
      </c>
      <c r="I4" s="28">
        <v>185</v>
      </c>
      <c r="J4" s="28"/>
      <c r="K4" s="28"/>
      <c r="L4" s="29">
        <f>COUNT(F4:K4)</f>
        <v>4</v>
      </c>
      <c r="M4" s="29">
        <f>SUM(F4:K4)</f>
        <v>742</v>
      </c>
      <c r="N4" s="30">
        <f>SUM(M4/L4)</f>
        <v>185.5</v>
      </c>
      <c r="O4" s="25">
        <v>3</v>
      </c>
      <c r="P4" s="31">
        <f>SUM(N4+O4)</f>
        <v>188.5</v>
      </c>
    </row>
    <row r="6" spans="1:16" ht="30" x14ac:dyDescent="0.3">
      <c r="A6" s="40" t="s">
        <v>0</v>
      </c>
      <c r="B6" s="33" t="s">
        <v>1</v>
      </c>
      <c r="C6" s="40" t="s">
        <v>2</v>
      </c>
      <c r="D6" s="40" t="s">
        <v>3</v>
      </c>
      <c r="E6" s="41" t="s">
        <v>4</v>
      </c>
      <c r="F6" s="42" t="s">
        <v>5</v>
      </c>
      <c r="G6" s="42" t="s">
        <v>6</v>
      </c>
      <c r="H6" s="42" t="s">
        <v>7</v>
      </c>
      <c r="I6" s="42" t="s">
        <v>8</v>
      </c>
      <c r="J6" s="42" t="s">
        <v>9</v>
      </c>
      <c r="K6" s="42" t="s">
        <v>10</v>
      </c>
      <c r="L6" s="43" t="s">
        <v>11</v>
      </c>
      <c r="M6" s="41" t="s">
        <v>12</v>
      </c>
      <c r="N6" s="44" t="s">
        <v>13</v>
      </c>
      <c r="O6" s="40" t="s">
        <v>14</v>
      </c>
      <c r="P6" s="45" t="s">
        <v>15</v>
      </c>
    </row>
    <row r="7" spans="1:16" ht="15.75" x14ac:dyDescent="0.3">
      <c r="A7" s="32">
        <f>COUNTIF($N$7:$N$9,"&gt;="&amp;N7)</f>
        <v>1</v>
      </c>
      <c r="B7" s="33" t="s">
        <v>41</v>
      </c>
      <c r="C7" s="25" t="s">
        <v>27</v>
      </c>
      <c r="D7" s="34">
        <v>43785</v>
      </c>
      <c r="E7" s="35" t="s">
        <v>47</v>
      </c>
      <c r="F7" s="28">
        <v>180</v>
      </c>
      <c r="G7" s="28">
        <v>183</v>
      </c>
      <c r="H7" s="28">
        <v>183</v>
      </c>
      <c r="I7" s="28">
        <v>173</v>
      </c>
      <c r="J7" s="28"/>
      <c r="K7" s="28"/>
      <c r="L7" s="29">
        <f>COUNT(F7:K7)</f>
        <v>4</v>
      </c>
      <c r="M7" s="29">
        <f>SUM(F7:K7)</f>
        <v>719</v>
      </c>
      <c r="N7" s="30">
        <f>SUM(M7/L7)</f>
        <v>179.75</v>
      </c>
      <c r="O7" s="25">
        <v>10</v>
      </c>
      <c r="P7" s="31">
        <f>SUM(N7+O7)</f>
        <v>189.75</v>
      </c>
    </row>
    <row r="8" spans="1:16" ht="15.75" x14ac:dyDescent="0.3">
      <c r="A8" s="32">
        <f>COUNTIF($N$7:$N$9,"&gt;="&amp;N8)</f>
        <v>2</v>
      </c>
      <c r="B8" s="33" t="s">
        <v>41</v>
      </c>
      <c r="C8" s="25" t="s">
        <v>50</v>
      </c>
      <c r="D8" s="34">
        <v>43785</v>
      </c>
      <c r="E8" s="35" t="s">
        <v>47</v>
      </c>
      <c r="F8" s="28">
        <v>164</v>
      </c>
      <c r="G8" s="28">
        <v>180</v>
      </c>
      <c r="H8" s="28">
        <v>171</v>
      </c>
      <c r="I8" s="28">
        <v>179</v>
      </c>
      <c r="J8" s="28"/>
      <c r="K8" s="28"/>
      <c r="L8" s="29">
        <f>COUNT(F8:K8)</f>
        <v>4</v>
      </c>
      <c r="M8" s="29">
        <f>SUM(F8:K8)</f>
        <v>694</v>
      </c>
      <c r="N8" s="30">
        <f>SUM(M8/L8)</f>
        <v>173.5</v>
      </c>
      <c r="O8" s="25">
        <v>6</v>
      </c>
      <c r="P8" s="31">
        <f>SUM(N8+O8)</f>
        <v>179.5</v>
      </c>
    </row>
    <row r="9" spans="1:16" ht="15.75" x14ac:dyDescent="0.3">
      <c r="A9" s="32">
        <f>COUNTIF($N$7:$N$9,"&gt;="&amp;N9)</f>
        <v>3</v>
      </c>
      <c r="B9" s="33" t="s">
        <v>41</v>
      </c>
      <c r="C9" s="25" t="s">
        <v>23</v>
      </c>
      <c r="D9" s="34">
        <v>43785</v>
      </c>
      <c r="E9" s="35" t="s">
        <v>47</v>
      </c>
      <c r="F9" s="28">
        <v>169</v>
      </c>
      <c r="G9" s="28">
        <v>168</v>
      </c>
      <c r="H9" s="28">
        <v>174</v>
      </c>
      <c r="I9" s="28">
        <v>165</v>
      </c>
      <c r="J9" s="28"/>
      <c r="K9" s="28"/>
      <c r="L9" s="29">
        <f>COUNT(F9:K9)</f>
        <v>4</v>
      </c>
      <c r="M9" s="29">
        <f>SUM(F9:K9)</f>
        <v>676</v>
      </c>
      <c r="N9" s="30">
        <f>SUM(M9/L9)</f>
        <v>169</v>
      </c>
      <c r="O9" s="25">
        <v>3</v>
      </c>
      <c r="P9" s="31">
        <f>SUM(N9+O9)</f>
        <v>172</v>
      </c>
    </row>
    <row r="11" spans="1:16" ht="30" x14ac:dyDescent="0.3">
      <c r="A11" s="40" t="s">
        <v>0</v>
      </c>
      <c r="B11" s="33" t="s">
        <v>1</v>
      </c>
      <c r="C11" s="40" t="s">
        <v>2</v>
      </c>
      <c r="D11" s="40" t="s">
        <v>3</v>
      </c>
      <c r="E11" s="41" t="s">
        <v>4</v>
      </c>
      <c r="F11" s="42" t="s">
        <v>5</v>
      </c>
      <c r="G11" s="42" t="s">
        <v>6</v>
      </c>
      <c r="H11" s="42" t="s">
        <v>7</v>
      </c>
      <c r="I11" s="42" t="s">
        <v>8</v>
      </c>
      <c r="J11" s="42" t="s">
        <v>9</v>
      </c>
      <c r="K11" s="42" t="s">
        <v>10</v>
      </c>
      <c r="L11" s="43" t="s">
        <v>11</v>
      </c>
      <c r="M11" s="41" t="s">
        <v>12</v>
      </c>
      <c r="N11" s="44" t="s">
        <v>13</v>
      </c>
      <c r="O11" s="40" t="s">
        <v>14</v>
      </c>
      <c r="P11" s="45" t="s">
        <v>15</v>
      </c>
    </row>
    <row r="12" spans="1:16" ht="15.75" x14ac:dyDescent="0.3">
      <c r="A12" s="32">
        <v>1</v>
      </c>
      <c r="B12" s="33" t="s">
        <v>45</v>
      </c>
      <c r="C12" s="25" t="s">
        <v>52</v>
      </c>
      <c r="D12" s="34">
        <v>43785</v>
      </c>
      <c r="E12" s="35" t="s">
        <v>47</v>
      </c>
      <c r="F12" s="28">
        <v>176</v>
      </c>
      <c r="G12" s="28">
        <v>168</v>
      </c>
      <c r="H12" s="28">
        <v>174</v>
      </c>
      <c r="I12" s="28">
        <v>145</v>
      </c>
      <c r="J12" s="28"/>
      <c r="K12" s="28"/>
      <c r="L12" s="29">
        <f>COUNT(F12:K12)</f>
        <v>4</v>
      </c>
      <c r="M12" s="29">
        <f>SUM(F12:K12)</f>
        <v>663</v>
      </c>
      <c r="N12" s="30">
        <f>SUM(M12/L12)</f>
        <v>165.75</v>
      </c>
      <c r="O12" s="25">
        <v>5</v>
      </c>
      <c r="P12" s="31">
        <f>SUM(N12+O12)</f>
        <v>170.75</v>
      </c>
    </row>
    <row r="14" spans="1:16" ht="30" x14ac:dyDescent="0.3">
      <c r="A14" s="40" t="s">
        <v>0</v>
      </c>
      <c r="B14" s="33" t="s">
        <v>1</v>
      </c>
      <c r="C14" s="40" t="s">
        <v>2</v>
      </c>
      <c r="D14" s="40" t="s">
        <v>3</v>
      </c>
      <c r="E14" s="41" t="s">
        <v>4</v>
      </c>
      <c r="F14" s="42" t="s">
        <v>5</v>
      </c>
      <c r="G14" s="42" t="s">
        <v>6</v>
      </c>
      <c r="H14" s="42" t="s">
        <v>7</v>
      </c>
      <c r="I14" s="42" t="s">
        <v>8</v>
      </c>
      <c r="J14" s="42" t="s">
        <v>9</v>
      </c>
      <c r="K14" s="42" t="s">
        <v>10</v>
      </c>
      <c r="L14" s="43" t="s">
        <v>11</v>
      </c>
      <c r="M14" s="41" t="s">
        <v>12</v>
      </c>
      <c r="N14" s="44" t="s">
        <v>13</v>
      </c>
      <c r="O14" s="40" t="s">
        <v>14</v>
      </c>
      <c r="P14" s="45" t="s">
        <v>15</v>
      </c>
    </row>
    <row r="15" spans="1:16" ht="15.75" x14ac:dyDescent="0.3">
      <c r="A15" s="32">
        <v>1</v>
      </c>
      <c r="B15" s="33" t="s">
        <v>54</v>
      </c>
      <c r="C15" s="25" t="s">
        <v>30</v>
      </c>
      <c r="D15" s="34">
        <v>43785</v>
      </c>
      <c r="E15" s="35" t="s">
        <v>47</v>
      </c>
      <c r="F15" s="28">
        <v>181</v>
      </c>
      <c r="G15" s="28">
        <v>178</v>
      </c>
      <c r="H15" s="28">
        <v>174</v>
      </c>
      <c r="I15" s="28">
        <v>176</v>
      </c>
      <c r="J15" s="28"/>
      <c r="K15" s="28"/>
      <c r="L15" s="29">
        <f>COUNT(F15:K15)</f>
        <v>4</v>
      </c>
      <c r="M15" s="29">
        <f>SUM(F15:K15)</f>
        <v>709</v>
      </c>
      <c r="N15" s="30">
        <f>SUM(M15/L15)</f>
        <v>177.25</v>
      </c>
      <c r="O15" s="25">
        <v>10</v>
      </c>
      <c r="P15" s="31">
        <f>SUM(N15+O15)</f>
        <v>187.25</v>
      </c>
    </row>
    <row r="16" spans="1:16" x14ac:dyDescent="0.25">
      <c r="A16" s="25">
        <v>2</v>
      </c>
      <c r="B16" s="26" t="s">
        <v>54</v>
      </c>
      <c r="C16" s="25" t="s">
        <v>40</v>
      </c>
      <c r="D16" s="25" t="s">
        <v>55</v>
      </c>
      <c r="E16" s="35" t="s">
        <v>47</v>
      </c>
      <c r="F16" s="28">
        <v>165</v>
      </c>
      <c r="G16" s="28">
        <v>174</v>
      </c>
      <c r="H16" s="28">
        <v>176</v>
      </c>
      <c r="I16" s="28">
        <v>158</v>
      </c>
      <c r="J16" s="28"/>
      <c r="K16" s="28"/>
      <c r="L16" s="29">
        <f>COUNT(F16:K16)</f>
        <v>4</v>
      </c>
      <c r="M16" s="29">
        <f>SUM(F16:K16)</f>
        <v>673</v>
      </c>
      <c r="N16" s="30">
        <f>SUM(M16/L16)</f>
        <v>168.25</v>
      </c>
      <c r="O16" s="25">
        <v>6</v>
      </c>
      <c r="P16" s="31">
        <f>SUM(N16+O16)</f>
        <v>174.25</v>
      </c>
    </row>
  </sheetData>
  <protectedRanges>
    <protectedRange algorithmName="SHA-512" hashValue="eHHGZp1QU9slQwrV1rkPvmLyM6CvgknQHPIOO3TeudOjFVA47YoNedor8sB5AS16YCEzg6rnk1SW7Qh1UBWa3g==" saltValue="NnJayuyCuLyzeiA6G0urAA==" spinCount="100000" sqref="O6:O9" name="Range3_1"/>
    <protectedRange algorithmName="SHA-512" hashValue="ON39YdpmFHfN9f47KpiRvqrKx0V9+erV1CNkpWzYhW/Qyc6aT8rEyCrvauWSYGZK2ia3o7vd3akF07acHAFpOA==" saltValue="yVW9XmDwTqEnmpSGai0KYg==" spinCount="100000" sqref="C6:K9" name="Range1_1"/>
    <protectedRange algorithmName="SHA-512" hashValue="eHHGZp1QU9slQwrV1rkPvmLyM6CvgknQHPIOO3TeudOjFVA47YoNedor8sB5AS16YCEzg6rnk1SW7Qh1UBWa3g==" saltValue="NnJayuyCuLyzeiA6G0urAA==" spinCount="100000" sqref="O11:O12" name="Range3_2"/>
    <protectedRange algorithmName="SHA-512" hashValue="ON39YdpmFHfN9f47KpiRvqrKx0V9+erV1CNkpWzYhW/Qyc6aT8rEyCrvauWSYGZK2ia3o7vd3akF07acHAFpOA==" saltValue="yVW9XmDwTqEnmpSGai0KYg==" spinCount="100000" sqref="C11:K12" name="Range1_2"/>
    <protectedRange algorithmName="SHA-512" hashValue="eHHGZp1QU9slQwrV1rkPvmLyM6CvgknQHPIOO3TeudOjFVA47YoNedor8sB5AS16YCEzg6rnk1SW7Qh1UBWa3g==" saltValue="NnJayuyCuLyzeiA6G0urAA==" spinCount="100000" sqref="O14:O16" name="Range3_4"/>
    <protectedRange algorithmName="SHA-512" hashValue="ON39YdpmFHfN9f47KpiRvqrKx0V9+erV1CNkpWzYhW/Qyc6aT8rEyCrvauWSYGZK2ia3o7vd3akF07acHAFpOA==" saltValue="yVW9XmDwTqEnmpSGai0KYg==" spinCount="100000" sqref="C14:K15 E16:K16" name="Range1_4"/>
  </protectedRanges>
  <conditionalFormatting sqref="F2:F4">
    <cfRule type="top10" dxfId="29" priority="19" rank="1"/>
  </conditionalFormatting>
  <conditionalFormatting sqref="G2:G4">
    <cfRule type="top10" dxfId="28" priority="20" rank="1"/>
  </conditionalFormatting>
  <conditionalFormatting sqref="H2:H4">
    <cfRule type="top10" dxfId="27" priority="21" rank="1"/>
  </conditionalFormatting>
  <conditionalFormatting sqref="I2:I4">
    <cfRule type="top10" dxfId="26" priority="22" rank="1"/>
  </conditionalFormatting>
  <conditionalFormatting sqref="J2:J4">
    <cfRule type="top10" dxfId="25" priority="23" rank="1"/>
  </conditionalFormatting>
  <conditionalFormatting sqref="K2:K4">
    <cfRule type="top10" dxfId="24" priority="24" rank="1"/>
  </conditionalFormatting>
  <conditionalFormatting sqref="F7:F9">
    <cfRule type="top10" dxfId="23" priority="13" rank="1"/>
  </conditionalFormatting>
  <conditionalFormatting sqref="G7:G9">
    <cfRule type="top10" dxfId="22" priority="14" rank="1"/>
  </conditionalFormatting>
  <conditionalFormatting sqref="H7:H9">
    <cfRule type="top10" dxfId="21" priority="15" rank="1"/>
  </conditionalFormatting>
  <conditionalFormatting sqref="I7:I9">
    <cfRule type="top10" dxfId="20" priority="16" rank="1"/>
  </conditionalFormatting>
  <conditionalFormatting sqref="J7:J9">
    <cfRule type="top10" dxfId="19" priority="17" rank="1"/>
  </conditionalFormatting>
  <conditionalFormatting sqref="K7:K9">
    <cfRule type="top10" dxfId="18" priority="18" rank="1"/>
  </conditionalFormatting>
  <conditionalFormatting sqref="F12">
    <cfRule type="top10" dxfId="17" priority="7" rank="1"/>
  </conditionalFormatting>
  <conditionalFormatting sqref="G12">
    <cfRule type="top10" dxfId="16" priority="8" rank="1"/>
  </conditionalFormatting>
  <conditionalFormatting sqref="H12">
    <cfRule type="top10" dxfId="15" priority="9" rank="1"/>
  </conditionalFormatting>
  <conditionalFormatting sqref="I12">
    <cfRule type="top10" dxfId="14" priority="10" rank="1"/>
  </conditionalFormatting>
  <conditionalFormatting sqref="J12">
    <cfRule type="top10" dxfId="13" priority="11" rank="1"/>
  </conditionalFormatting>
  <conditionalFormatting sqref="K12">
    <cfRule type="top10" dxfId="12" priority="12" rank="1"/>
  </conditionalFormatting>
  <conditionalFormatting sqref="F15:F16">
    <cfRule type="top10" dxfId="5" priority="1" rank="1"/>
  </conditionalFormatting>
  <conditionalFormatting sqref="G15:G16">
    <cfRule type="top10" dxfId="4" priority="2" rank="1"/>
  </conditionalFormatting>
  <conditionalFormatting sqref="H15:H16">
    <cfRule type="top10" dxfId="3" priority="3" rank="1"/>
  </conditionalFormatting>
  <conditionalFormatting sqref="I15:I16">
    <cfRule type="top10" dxfId="2" priority="4" rank="1"/>
  </conditionalFormatting>
  <conditionalFormatting sqref="J15:J16">
    <cfRule type="top10" dxfId="1" priority="5" rank="1"/>
  </conditionalFormatting>
  <conditionalFormatting sqref="K15:K16">
    <cfRule type="top10" dxfId="0" priority="6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4A404BD-4596-418E-942B-2AB7B3CC6B18}">
          <x14:formula1>
            <xm:f>'[ABRA EDINBURG TEXAS.xlsx]DATA SHEET'!#REF!</xm:f>
          </x14:formula1>
          <xm:sqref>C1</xm:sqref>
        </x14:dataValidation>
        <x14:dataValidation type="list" allowBlank="1" showInputMessage="1" showErrorMessage="1" xr:uid="{35AC7145-6E7A-4A69-AA3F-70A6131A8CBE}">
          <x14:formula1>
            <xm:f>'[ABRA EDINBURG TEXAS.xlsx]DATA SHEET'!#REF!</xm:f>
          </x14:formula1>
          <xm:sqref>C2:C4</xm:sqref>
        </x14:dataValidation>
        <x14:dataValidation type="list" allowBlank="1" showInputMessage="1" showErrorMessage="1" xr:uid="{03C017B1-1318-4022-B012-349B23D69BCE}">
          <x14:formula1>
            <xm:f>'[ABRA EDINBURG TEXAS.xlsx]DATA SHEET'!#REF!</xm:f>
          </x14:formula1>
          <xm:sqref>C7:C9</xm:sqref>
        </x14:dataValidation>
        <x14:dataValidation type="list" allowBlank="1" showInputMessage="1" showErrorMessage="1" xr:uid="{08FDD2D0-962C-467C-A751-BD25A4FD829F}">
          <x14:formula1>
            <xm:f>'[ABRA EDINBURG TEXAS.xlsx]DATA SHEET'!#REF!</xm:f>
          </x14:formula1>
          <xm:sqref>C6 C11 C14</xm:sqref>
        </x14:dataValidation>
        <x14:dataValidation type="list" allowBlank="1" showInputMessage="1" showErrorMessage="1" xr:uid="{526BC4DE-EEBE-4B35-9E92-1F0736C26DDE}">
          <x14:formula1>
            <xm:f>'[ABRA EDINBURG TEXAS.xlsx]DATA SHEET'!#REF!</xm:f>
          </x14:formula1>
          <xm:sqref>C12 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Edinburg TX 07 20 19</vt:lpstr>
      <vt:lpstr>Edinburg, TX 08 17 19</vt:lpstr>
      <vt:lpstr>Edinburg Tx 09 21 2019 </vt:lpstr>
      <vt:lpstr>edinburg 10 19 19</vt:lpstr>
      <vt:lpstr>Edinburg 11 16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2019-07-21T18:53:32Z</cp:lastPrinted>
  <dcterms:created xsi:type="dcterms:W3CDTF">2019-07-21T16:02:34Z</dcterms:created>
  <dcterms:modified xsi:type="dcterms:W3CDTF">2019-11-22T01:54:30Z</dcterms:modified>
</cp:coreProperties>
</file>