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South Carolina\"/>
    </mc:Choice>
  </mc:AlternateContent>
  <xr:revisionPtr revIDLastSave="0" documentId="13_ncr:1_{4E4A590A-3730-41B7-95CA-23E45232BA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 Carolina Outlaw Hvy  2019" sheetId="20" r:id="rId1"/>
    <sheet name="Hovan, John" sheetId="137" r:id="rId2"/>
    <sheet name="Hudson, Billy" sheetId="128" r:id="rId3"/>
    <sheet name="Fergus, Melvin" sheetId="136" r:id="rId4"/>
    <sheet name="Noggle, Kevin" sheetId="132" r:id="rId5"/>
    <sheet name="Reynolds, Harold" sheetId="135" r:id="rId6"/>
    <sheet name="Smith, Woody" sheetId="134" r:id="rId7"/>
    <sheet name="Sullivan, Kevin" sheetId="133" r:id="rId8"/>
  </sheets>
  <externalReferences>
    <externalReference r:id="rId9"/>
    <externalReference r:id="rId10"/>
    <externalReference r:id="rId11"/>
  </externalReferenc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33" l="1"/>
  <c r="O7" i="133" s="1"/>
  <c r="L7" i="133"/>
  <c r="K7" i="133"/>
  <c r="D7" i="133"/>
  <c r="L7" i="134"/>
  <c r="M7" i="134" s="1"/>
  <c r="O7" i="134" s="1"/>
  <c r="K7" i="134"/>
  <c r="D7" i="134"/>
  <c r="M8" i="128"/>
  <c r="O8" i="128" s="1"/>
  <c r="L8" i="128"/>
  <c r="K8" i="128"/>
  <c r="D8" i="128"/>
  <c r="L6" i="133" l="1"/>
  <c r="K6" i="133"/>
  <c r="D6" i="133"/>
  <c r="L6" i="134"/>
  <c r="M6" i="134" s="1"/>
  <c r="O6" i="134" s="1"/>
  <c r="K6" i="134"/>
  <c r="D6" i="134"/>
  <c r="L7" i="128"/>
  <c r="M7" i="128" s="1"/>
  <c r="O7" i="128" s="1"/>
  <c r="K7" i="128"/>
  <c r="D7" i="128"/>
  <c r="M6" i="133" l="1"/>
  <c r="O6" i="133" s="1"/>
  <c r="L5" i="133"/>
  <c r="K5" i="133"/>
  <c r="D5" i="133"/>
  <c r="L6" i="128"/>
  <c r="M6" i="128" s="1"/>
  <c r="O6" i="128" s="1"/>
  <c r="K6" i="128"/>
  <c r="D6" i="128"/>
  <c r="M5" i="133" l="1"/>
  <c r="O5" i="133" s="1"/>
  <c r="L5" i="134"/>
  <c r="K5" i="134"/>
  <c r="D5" i="134"/>
  <c r="M5" i="134" l="1"/>
  <c r="O5" i="134" s="1"/>
  <c r="L5" i="128"/>
  <c r="K5" i="128"/>
  <c r="D5" i="128"/>
  <c r="M5" i="128" l="1"/>
  <c r="O5" i="128" s="1"/>
  <c r="L2" i="137"/>
  <c r="L4" i="137" s="1"/>
  <c r="F9" i="20" s="1"/>
  <c r="K2" i="137"/>
  <c r="D2" i="137"/>
  <c r="C2" i="137"/>
  <c r="N4" i="137"/>
  <c r="H9" i="20" s="1"/>
  <c r="K4" i="137"/>
  <c r="E9" i="20" s="1"/>
  <c r="L4" i="133"/>
  <c r="K4" i="133"/>
  <c r="D4" i="133"/>
  <c r="C4" i="133"/>
  <c r="L3" i="136"/>
  <c r="K3" i="136"/>
  <c r="D3" i="136"/>
  <c r="C3" i="136"/>
  <c r="L4" i="134"/>
  <c r="K4" i="134"/>
  <c r="D4" i="134"/>
  <c r="C4" i="134"/>
  <c r="L4" i="128"/>
  <c r="K4" i="128"/>
  <c r="D4" i="128"/>
  <c r="C4" i="128"/>
  <c r="M3" i="136" l="1"/>
  <c r="O3" i="136" s="1"/>
  <c r="M2" i="137"/>
  <c r="O2" i="137" s="1"/>
  <c r="M4" i="133"/>
  <c r="O4" i="133" s="1"/>
  <c r="M4" i="128"/>
  <c r="O4" i="128" s="1"/>
  <c r="M4" i="134"/>
  <c r="O4" i="134" s="1"/>
  <c r="M4" i="137"/>
  <c r="O3" i="132"/>
  <c r="L3" i="134"/>
  <c r="M3" i="134" s="1"/>
  <c r="O3" i="134" s="1"/>
  <c r="O4" i="137" l="1"/>
  <c r="I9" i="20" s="1"/>
  <c r="G9" i="20"/>
  <c r="N5" i="136"/>
  <c r="H8" i="20" s="1"/>
  <c r="L5" i="136"/>
  <c r="M5" i="136" s="1"/>
  <c r="K5" i="136"/>
  <c r="E8" i="20" s="1"/>
  <c r="N5" i="132"/>
  <c r="E7" i="20"/>
  <c r="K4" i="135"/>
  <c r="N4" i="135"/>
  <c r="H7" i="20" s="1"/>
  <c r="F8" i="20" l="1"/>
  <c r="O5" i="136"/>
  <c r="I8" i="20" s="1"/>
  <c r="G8" i="20"/>
  <c r="L4" i="135"/>
  <c r="M4" i="135" l="1"/>
  <c r="F7" i="20"/>
  <c r="L2" i="133"/>
  <c r="K2" i="133"/>
  <c r="C2" i="133"/>
  <c r="L2" i="134"/>
  <c r="K2" i="134"/>
  <c r="C2" i="134"/>
  <c r="L2" i="132"/>
  <c r="L5" i="132" s="1"/>
  <c r="K2" i="132"/>
  <c r="K5" i="132" s="1"/>
  <c r="C2" i="132"/>
  <c r="L2" i="128"/>
  <c r="K2" i="128"/>
  <c r="O4" i="135" l="1"/>
  <c r="I7" i="20" s="1"/>
  <c r="G7" i="20"/>
  <c r="M2" i="134"/>
  <c r="O2" i="134" s="1"/>
  <c r="M2" i="128"/>
  <c r="O2" i="128" s="1"/>
  <c r="M2" i="132"/>
  <c r="O2" i="132" s="1"/>
  <c r="M2" i="133"/>
  <c r="O2" i="133" s="1"/>
  <c r="N9" i="134"/>
  <c r="H3" i="20" s="1"/>
  <c r="L9" i="134"/>
  <c r="F3" i="20" s="1"/>
  <c r="K9" i="134"/>
  <c r="E3" i="20" s="1"/>
  <c r="M9" i="134" l="1"/>
  <c r="N9" i="133"/>
  <c r="L9" i="133"/>
  <c r="K9" i="133"/>
  <c r="O9" i="134" l="1"/>
  <c r="I3" i="20" s="1"/>
  <c r="G3" i="20"/>
  <c r="F4" i="20"/>
  <c r="N10" i="128"/>
  <c r="L10" i="128"/>
  <c r="K10" i="128"/>
  <c r="H4" i="20"/>
  <c r="M9" i="133"/>
  <c r="O9" i="133" s="1"/>
  <c r="I4" i="20" s="1"/>
  <c r="E4" i="20"/>
  <c r="G4" i="20" l="1"/>
  <c r="H6" i="20"/>
  <c r="F6" i="20"/>
  <c r="E6" i="20"/>
  <c r="M5" i="132" l="1"/>
  <c r="G6" i="20" s="1"/>
  <c r="H2" i="20"/>
  <c r="F2" i="20"/>
  <c r="E2" i="20"/>
  <c r="O5" i="132" l="1"/>
  <c r="I6" i="20" s="1"/>
  <c r="M10" i="128"/>
  <c r="G2" i="20" s="1"/>
  <c r="O10" i="128" l="1"/>
  <c r="I2" i="2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1D84B7BB-62E2-4CA2-B204-D6F726D5B39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5" authorId="0" shapeId="0" xr:uid="{CE6DB3AF-EB14-4FE2-B31A-EC5E5999EB9F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6" authorId="0" shapeId="0" xr:uid="{66EE69FC-6E2D-4758-ADEC-8338F9626FC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7" authorId="0" shapeId="0" xr:uid="{737A9EB7-E9DF-4256-8DFA-417F8C2FD09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8" authorId="0" shapeId="0" xr:uid="{9AEF7F57-5AAE-4A77-9776-0946107F683B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<sst xmlns="http://schemas.openxmlformats.org/spreadsheetml/2006/main" count="187" uniqueCount="40">
  <si>
    <t>Class</t>
  </si>
  <si>
    <t>Date</t>
  </si>
  <si>
    <t>Range Location</t>
  </si>
  <si>
    <t>Points</t>
  </si>
  <si>
    <t>Target Total</t>
  </si>
  <si>
    <t>Agg + Points</t>
  </si>
  <si>
    <t>Ranking</t>
  </si>
  <si>
    <t>Agg</t>
  </si>
  <si>
    <t># Of Targets</t>
  </si>
  <si>
    <t>Competitor</t>
  </si>
  <si>
    <t xml:space="preserve">Competitor </t>
  </si>
  <si>
    <t>Tgt 1</t>
  </si>
  <si>
    <t>Tgt 2</t>
  </si>
  <si>
    <t>Tgt 3</t>
  </si>
  <si>
    <t>Tgt 4</t>
  </si>
  <si>
    <t>Tgt 5</t>
  </si>
  <si>
    <t>Tgt 6</t>
  </si>
  <si>
    <t># of Tgts</t>
  </si>
  <si>
    <t>Tgt Tot</t>
  </si>
  <si>
    <t>Pts</t>
  </si>
  <si>
    <t>Kevin Noggle</t>
  </si>
  <si>
    <t>Noggle, Kevin</t>
  </si>
  <si>
    <t>Billy Hudson</t>
  </si>
  <si>
    <t>Hudson, Billy</t>
  </si>
  <si>
    <t>Outlaw Hvy Barrel</t>
  </si>
  <si>
    <t>Heavy Barrel Bolt</t>
  </si>
  <si>
    <t>Belton Gun Range</t>
  </si>
  <si>
    <t>Woody Smith</t>
  </si>
  <si>
    <t>Smith, Woody</t>
  </si>
  <si>
    <t>Kevin Sullivan</t>
  </si>
  <si>
    <t>Sullivan, Kevin</t>
  </si>
  <si>
    <t>Outlaw-Hvy</t>
  </si>
  <si>
    <t>Belton,SC</t>
  </si>
  <si>
    <t>Harold Reynolds</t>
  </si>
  <si>
    <t>Reynolds, Harold</t>
  </si>
  <si>
    <t>Ferguson, Melvin</t>
  </si>
  <si>
    <t>Melvin Ferguson</t>
  </si>
  <si>
    <t>Hovan, John</t>
  </si>
  <si>
    <t>John Hovan</t>
  </si>
  <si>
    <t>Outlaw Hvy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</si>
</sst>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m/d/yyyy;@"/>
    <numFmt numFmtId="166" formatCode="0.0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indexed="8"/>
      <name val="Book Antiqua"/>
      <family val="1"/>
    </font>
    <font>
      <sz val="10"/>
      <color theme="1"/>
      <name val="Times New Roman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6" fillId="0" borderId="0" xfId="1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7" fillId="0" borderId="1" xfId="0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 wrapText="1" shrinkToFit="1"/>
    </xf>
    <xf numFmtId="0" fontId="7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3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sSOUTH%20CAROLINA%20SCORING%20PROGRAM%2020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Club%20Shoot%202182018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Belton, SC</v>
          </cell>
          <cell r="D2">
            <v>43652</v>
          </cell>
        </row>
      </sheetData>
      <sheetData sheetId="1"/>
      <sheetData sheetId="2"/>
      <sheetData sheetId="3">
        <row r="2">
          <cell r="A2" t="str">
            <v>Belton, SC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un-Fact"/>
      <sheetName val="Sen-Fact"/>
      <sheetName val="Jun-Unl"/>
      <sheetName val="Sen-Unl"/>
      <sheetName val="Data"/>
      <sheetName val="Instructions"/>
      <sheetName val="J-F Results"/>
      <sheetName val="S-F Results "/>
      <sheetName val="J-U Results "/>
      <sheetName val="S-U Results "/>
    </sheetNames>
    <sheetDataSet>
      <sheetData sheetId="0">
        <row r="10">
          <cell r="B10" t="str">
            <v>Club Match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"/>
      <sheetName val="Jr-Fact"/>
      <sheetName val="Sr-Fact"/>
      <sheetName val="Jr-Unl"/>
      <sheetName val="Sr-Unl"/>
      <sheetName val="Jr-Out-Hvy"/>
      <sheetName val="Sr-Out-Hvy"/>
      <sheetName val="Jr-Out-Lt"/>
      <sheetName val="Sr-Out-Lt"/>
      <sheetName val="Data"/>
      <sheetName val="Instructions"/>
      <sheetName val="J-F Results"/>
      <sheetName val="S-F Results"/>
      <sheetName val="J-U Results"/>
      <sheetName val="S-U Results"/>
      <sheetName val="J-O-H Results"/>
      <sheetName val="S-O-H Results"/>
      <sheetName val="J-O-L Results"/>
      <sheetName val="S-O-L Results"/>
      <sheetName val="Sheet2"/>
    </sheetNames>
    <sheetDataSet>
      <sheetData sheetId="0">
        <row r="10">
          <cell r="B10" t="str">
            <v>Club Match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XFD9"/>
  <sheetViews>
    <sheetView tabSelected="1" zoomScale="96" zoomScaleNormal="96" workbookViewId="0">
      <selection activeCell="H18" sqref="H18"/>
    </sheetView>
  </sheetViews>
  <sheetFormatPr defaultRowHeight="15.75" x14ac:dyDescent="0.3"/>
  <cols>
    <col min="1" max="1" width="6.140625" style="2" customWidth="1"/>
    <col min="2" max="2" width="12.28515625" style="12" bestFit="1" customWidth="1"/>
    <col min="3" max="3" width="17" style="12" bestFit="1" customWidth="1"/>
    <col min="4" max="4" width="24.140625" style="12" bestFit="1" customWidth="1"/>
    <col min="5" max="5" width="16.85546875" style="12" bestFit="1" customWidth="1"/>
    <col min="6" max="6" width="19" style="12" customWidth="1"/>
    <col min="7" max="7" width="9.140625" style="13" bestFit="1" customWidth="1"/>
    <col min="8" max="8" width="9.140625" style="12" bestFit="1" customWidth="1"/>
    <col min="9" max="9" width="17.85546875" style="13" bestFit="1" customWidth="1"/>
    <col min="10" max="16384" width="9.140625" style="2"/>
  </cols>
  <sheetData>
    <row r="1" spans="2:9 16384:16384" ht="22.5" customHeight="1" x14ac:dyDescent="0.3">
      <c r="B1" s="12" t="s">
        <v>6</v>
      </c>
      <c r="C1" s="12" t="s">
        <v>0</v>
      </c>
      <c r="D1" s="12" t="s">
        <v>9</v>
      </c>
      <c r="E1" s="12" t="s">
        <v>8</v>
      </c>
      <c r="F1" s="12" t="s">
        <v>4</v>
      </c>
      <c r="G1" s="13" t="s">
        <v>7</v>
      </c>
      <c r="H1" s="12" t="s">
        <v>3</v>
      </c>
      <c r="I1" s="13" t="s">
        <v>5</v>
      </c>
    </row>
    <row r="2" spans="2:9 16384:16384" x14ac:dyDescent="0.3">
      <c r="B2" s="12">
        <v>1</v>
      </c>
      <c r="C2" s="12" t="s">
        <v>24</v>
      </c>
      <c r="D2" s="15" t="s">
        <v>23</v>
      </c>
      <c r="E2" s="14">
        <f>SUM('Hudson, Billy'!K10)</f>
        <v>28</v>
      </c>
      <c r="F2" s="14">
        <f>SUM('Hudson, Billy'!L10)</f>
        <v>5448</v>
      </c>
      <c r="G2" s="13">
        <f>SUM('Hudson, Billy'!M10)</f>
        <v>194.57142857142858</v>
      </c>
      <c r="H2" s="14">
        <f>SUM('Hudson, Billy'!N10)</f>
        <v>83</v>
      </c>
      <c r="I2" s="13">
        <f>SUM('Hudson, Billy'!O10)</f>
        <v>277.57142857142856</v>
      </c>
    </row>
    <row r="3" spans="2:9 16384:16384" x14ac:dyDescent="0.3">
      <c r="B3" s="12">
        <v>2</v>
      </c>
      <c r="C3" s="12" t="s">
        <v>24</v>
      </c>
      <c r="D3" s="24" t="s">
        <v>28</v>
      </c>
      <c r="E3" s="14">
        <f>SUM('Smith, Woody'!K9)</f>
        <v>24</v>
      </c>
      <c r="F3" s="14">
        <f>SUM('Smith, Woody'!L9)</f>
        <v>4559</v>
      </c>
      <c r="G3" s="13">
        <f>SUM('Smith, Woody'!M9)</f>
        <v>189.95833333333334</v>
      </c>
      <c r="H3" s="14">
        <f>SUM('Smith, Woody'!N9)</f>
        <v>24</v>
      </c>
      <c r="I3" s="13">
        <f>SUM('Smith, Woody'!O9)</f>
        <v>213.95833333333334</v>
      </c>
    </row>
    <row r="4" spans="2:9 16384:16384" x14ac:dyDescent="0.3">
      <c r="B4" s="12">
        <v>3</v>
      </c>
      <c r="C4" s="12" t="s">
        <v>24</v>
      </c>
      <c r="D4" s="24" t="s">
        <v>30</v>
      </c>
      <c r="E4" s="14">
        <f>SUM('Sullivan, Kevin'!K9)</f>
        <v>24</v>
      </c>
      <c r="F4" s="14">
        <f>SUM('Sullivan, Kevin'!L9)</f>
        <v>4309</v>
      </c>
      <c r="G4" s="13">
        <f>SUM('Sullivan, Kevin'!M9)</f>
        <v>179.54166666666666</v>
      </c>
      <c r="H4" s="14">
        <f>SUM('Sullivan, Kevin'!N9)</f>
        <v>18</v>
      </c>
      <c r="I4" s="13">
        <f>SUM('Sullivan, Kevin'!O9)</f>
        <v>197.54166666666666</v>
      </c>
    </row>
    <row r="5" spans="2:9 16384:16384" x14ac:dyDescent="0.3">
      <c r="B5" s="41"/>
      <c r="C5" s="41"/>
      <c r="D5" s="42"/>
      <c r="E5" s="43"/>
      <c r="F5" s="43"/>
      <c r="G5" s="44"/>
      <c r="H5" s="43"/>
      <c r="I5" s="44"/>
    </row>
    <row r="6" spans="2:9 16384:16384" x14ac:dyDescent="0.3">
      <c r="B6" s="12">
        <v>4</v>
      </c>
      <c r="C6" s="12" t="s">
        <v>24</v>
      </c>
      <c r="D6" s="15" t="s">
        <v>21</v>
      </c>
      <c r="E6" s="14">
        <f>SUM('Noggle, Kevin'!K5)</f>
        <v>8</v>
      </c>
      <c r="F6" s="14">
        <f>SUM('Noggle, Kevin'!L5)</f>
        <v>1527</v>
      </c>
      <c r="G6" s="13">
        <f>SUM('Noggle, Kevin'!M5)</f>
        <v>190.875</v>
      </c>
      <c r="H6" s="14">
        <f>SUM('Noggle, Kevin'!N5)</f>
        <v>10</v>
      </c>
      <c r="I6" s="13">
        <f>SUM('Noggle, Kevin'!O5)</f>
        <v>200.875</v>
      </c>
    </row>
    <row r="7" spans="2:9 16384:16384" x14ac:dyDescent="0.3">
      <c r="B7" s="12">
        <v>5</v>
      </c>
      <c r="C7" s="12" t="s">
        <v>24</v>
      </c>
      <c r="D7" s="30" t="s">
        <v>34</v>
      </c>
      <c r="E7" s="14">
        <f>SUM('Reynolds, Harold'!K4)</f>
        <v>4</v>
      </c>
      <c r="F7" s="14">
        <f>SUM('Reynolds, Harold'!L4)</f>
        <v>770</v>
      </c>
      <c r="G7" s="13">
        <f>SUM('Reynolds, Harold'!M4)</f>
        <v>192.5</v>
      </c>
      <c r="H7" s="14">
        <f>SUM('Reynolds, Harold'!N4)</f>
        <v>6</v>
      </c>
      <c r="I7" s="13">
        <f>SUM('Reynolds, Harold'!O4)</f>
        <v>198.5</v>
      </c>
    </row>
    <row r="8" spans="2:9 16384:16384" x14ac:dyDescent="0.3">
      <c r="B8" s="12">
        <v>6</v>
      </c>
      <c r="C8" s="12" t="s">
        <v>24</v>
      </c>
      <c r="D8" s="30" t="s">
        <v>35</v>
      </c>
      <c r="E8" s="14">
        <f>SUM('Fergus, Melvin'!K5)</f>
        <v>8</v>
      </c>
      <c r="F8" s="14">
        <f>SUM('Fergus, Melvin'!L5)</f>
        <v>1439</v>
      </c>
      <c r="G8" s="13">
        <f>SUM('Fergus, Melvin'!M5)</f>
        <v>179.875</v>
      </c>
      <c r="H8" s="14">
        <f>SUM('Fergus, Melvin'!N5)</f>
        <v>5</v>
      </c>
      <c r="I8" s="13">
        <f>SUM('Fergus, Melvin'!O5)</f>
        <v>184.875</v>
      </c>
    </row>
    <row r="9" spans="2:9 16384:16384" x14ac:dyDescent="0.3">
      <c r="B9" s="12">
        <v>7</v>
      </c>
      <c r="C9" s="12" t="s">
        <v>24</v>
      </c>
      <c r="D9" s="30" t="s">
        <v>37</v>
      </c>
      <c r="E9" s="14">
        <f>SUM('Hovan, John'!K4)</f>
        <v>4</v>
      </c>
      <c r="F9" s="14">
        <f>SUM('Hovan, John'!L4)</f>
        <v>351</v>
      </c>
      <c r="G9" s="13">
        <f>SUM('Hovan, John'!M4)</f>
        <v>87.75</v>
      </c>
      <c r="H9" s="14">
        <f>SUM('Hovan, John'!N4)</f>
        <v>2</v>
      </c>
      <c r="I9" s="13">
        <f>SUM('Hovan, John'!O4)</f>
        <v>89.75</v>
      </c>
      <c r="XFD9" s="14"/>
    </row>
  </sheetData>
  <sortState ref="D6:I9">
    <sortCondition descending="1" ref="I2:I9"/>
  </sortState>
  <hyperlinks>
    <hyperlink ref="D2" location="'Hudson, Billy'!A1" display="Hudson, Billy" xr:uid="{0C17BB05-848E-4BBE-A693-79B9C7C507A3}"/>
    <hyperlink ref="D6" location="'Noggle, Kevin'!A1" display="Noggle, Kevin" xr:uid="{9FF5D2A2-6B1A-46C9-8D18-124C245E79D2}"/>
    <hyperlink ref="D3" location="'Smith, Woody'!A1" display="Smith, Woody" xr:uid="{63246B70-C2F2-43B0-B17C-FFC79EE1F835}"/>
    <hyperlink ref="D4" location="'Sullivan, Kevin'!A1" display="Sullivan, Kevin" xr:uid="{C1322BA5-BCBD-4D73-AD22-949FA935C487}"/>
    <hyperlink ref="D7" location="'Reynolds, Harold'!A1" display="Reynolds, Harold" xr:uid="{B6681AAB-19D2-4239-8C88-C48F9B8449D9}"/>
    <hyperlink ref="D8" location="'Fergus, Melvin'!A1" display="Ferguson, Melvin" xr:uid="{EC1F852B-5F0D-4E92-8851-30A2FED7C86E}"/>
    <hyperlink ref="D9" location="'Hovan, John'!A1" display="Hovan, John" xr:uid="{97AF3FBC-497B-4634-8A1C-EFE0B42962D1}"/>
  </hyperlinks>
  <printOptions gridLines="1"/>
  <pageMargins left="0.25" right="0.25" top="0.75" bottom="0.75" header="0.3" footer="0.3"/>
  <pageSetup orientation="landscape" r:id="rId1"/>
  <headerFooter>
    <oddHeader xml:space="preserve">&amp;L&amp;"Book Antiqua,Bold"&amp;12Outlaw Hvy Barrel&amp;C&amp;"Book Antiqua,Bold"&amp;12South Carolina
&amp;R&amp;"Book Antiqua,Bold"&amp;12 2019
</oddHeader>
    <oddFooter>&amp;L&amp;D</oddFooter>
  </headerFooter>
  <cellWatches>
    <cellWatch r="A2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31605-E494-4243-9F92-864434A7274C}">
  <dimension ref="A1:O4"/>
  <sheetViews>
    <sheetView workbookViewId="0">
      <selection activeCell="B12" sqref="B12"/>
    </sheetView>
  </sheetViews>
  <sheetFormatPr defaultRowHeight="15" x14ac:dyDescent="0.3"/>
  <cols>
    <col min="1" max="1" width="38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31" t="s">
        <v>25</v>
      </c>
      <c r="B2" s="32" t="s">
        <v>38</v>
      </c>
      <c r="C2" s="33">
        <f>'[1]START TAB'!$D$2</f>
        <v>43652</v>
      </c>
      <c r="D2" s="34" t="str">
        <f>'[1]START TAB'!$B$2</f>
        <v>Belton, SC</v>
      </c>
      <c r="E2" s="35">
        <v>178</v>
      </c>
      <c r="F2" s="35">
        <v>173</v>
      </c>
      <c r="G2" s="35">
        <v>0</v>
      </c>
      <c r="H2" s="35">
        <v>0</v>
      </c>
      <c r="I2" s="35"/>
      <c r="J2" s="35"/>
      <c r="K2" s="36">
        <f>COUNT(E2:J2)</f>
        <v>4</v>
      </c>
      <c r="L2" s="36">
        <f>SUM(E2:J2)</f>
        <v>351</v>
      </c>
      <c r="M2" s="37">
        <f>SUM(L2/K2)</f>
        <v>87.75</v>
      </c>
      <c r="N2" s="32">
        <v>2</v>
      </c>
      <c r="O2" s="38">
        <f>SUM(M2+N2)</f>
        <v>89.75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4</v>
      </c>
      <c r="L4" s="3">
        <f>SUM(L2:L3)</f>
        <v>351</v>
      </c>
      <c r="M4" s="1">
        <f>SUM(L4/K4)</f>
        <v>87.75</v>
      </c>
      <c r="N4" s="3">
        <f>SUM(N2:N3)</f>
        <v>2</v>
      </c>
      <c r="O4" s="1">
        <f>SUM(M4+N4)</f>
        <v>89.75</v>
      </c>
    </row>
  </sheetData>
  <conditionalFormatting sqref="E1">
    <cfRule type="top10" priority="41" bottom="1" rank="1"/>
    <cfRule type="top10" dxfId="233" priority="42" rank="1"/>
  </conditionalFormatting>
  <conditionalFormatting sqref="F1">
    <cfRule type="top10" priority="39" bottom="1" rank="1"/>
    <cfRule type="top10" dxfId="232" priority="40" rank="1"/>
  </conditionalFormatting>
  <conditionalFormatting sqref="G1">
    <cfRule type="top10" priority="37" bottom="1" rank="1"/>
    <cfRule type="top10" dxfId="231" priority="38" rank="1"/>
  </conditionalFormatting>
  <conditionalFormatting sqref="H1">
    <cfRule type="top10" priority="35" bottom="1" rank="1"/>
    <cfRule type="top10" dxfId="230" priority="36" rank="1"/>
  </conditionalFormatting>
  <conditionalFormatting sqref="I1">
    <cfRule type="top10" priority="33" bottom="1" rank="1"/>
    <cfRule type="top10" dxfId="229" priority="34" rank="1"/>
  </conditionalFormatting>
  <conditionalFormatting sqref="J1">
    <cfRule type="top10" priority="31" bottom="1" rank="1"/>
    <cfRule type="top10" dxfId="228" priority="32" rank="1"/>
  </conditionalFormatting>
  <conditionalFormatting sqref="E3">
    <cfRule type="top10" priority="29" bottom="1" rank="1"/>
    <cfRule type="top10" dxfId="227" priority="30" rank="1"/>
  </conditionalFormatting>
  <conditionalFormatting sqref="F3">
    <cfRule type="top10" priority="27" bottom="1" rank="1"/>
    <cfRule type="top10" dxfId="226" priority="28" rank="1"/>
  </conditionalFormatting>
  <conditionalFormatting sqref="G3">
    <cfRule type="top10" priority="25" bottom="1" rank="1"/>
    <cfRule type="top10" dxfId="225" priority="26" rank="1"/>
  </conditionalFormatting>
  <conditionalFormatting sqref="H3">
    <cfRule type="top10" priority="23" bottom="1" rank="1"/>
    <cfRule type="top10" dxfId="224" priority="24" rank="1"/>
  </conditionalFormatting>
  <conditionalFormatting sqref="I3">
    <cfRule type="top10" priority="21" bottom="1" rank="1"/>
    <cfRule type="top10" dxfId="223" priority="22" rank="1"/>
  </conditionalFormatting>
  <conditionalFormatting sqref="J3">
    <cfRule type="top10" priority="19" bottom="1" rank="1"/>
    <cfRule type="top10" dxfId="222" priority="20" rank="1"/>
  </conditionalFormatting>
  <conditionalFormatting sqref="E2">
    <cfRule type="top10" dxfId="221" priority="6" rank="1"/>
  </conditionalFormatting>
  <conditionalFormatting sqref="F2">
    <cfRule type="top10" dxfId="220" priority="5" rank="1"/>
  </conditionalFormatting>
  <conditionalFormatting sqref="G2">
    <cfRule type="top10" dxfId="219" priority="4" rank="1"/>
  </conditionalFormatting>
  <conditionalFormatting sqref="H2">
    <cfRule type="top10" dxfId="218" priority="3" rank="1"/>
  </conditionalFormatting>
  <conditionalFormatting sqref="I2">
    <cfRule type="top10" dxfId="217" priority="2" rank="1"/>
  </conditionalFormatting>
  <conditionalFormatting sqref="J2">
    <cfRule type="top10" dxfId="216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0702252-DDA6-40F9-B841-75874D4694ED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270129E9-0672-4C0C-B76A-0258601D45B8}">
          <x14:formula1>
            <xm:f>'C:\Users\abra2\Desktop\ABRA Files and More\AUTO BENCH REST ASSOCIATION FILE\ABRA 2019\South Carolina\[ABRA sSOUTH CAROLINA SCORING PROGRAM 2019.xlsm]DATA SHEET'!#REF!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C0776-8056-44C5-A18F-FC33180D062A}">
  <dimension ref="A1:O10"/>
  <sheetViews>
    <sheetView workbookViewId="0">
      <selection activeCell="C19" sqref="C19"/>
    </sheetView>
  </sheetViews>
  <sheetFormatPr defaultRowHeight="15" x14ac:dyDescent="0.3"/>
  <cols>
    <col min="1" max="1" width="22.14062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6" t="s">
        <v>25</v>
      </c>
      <c r="B2" s="17" t="s">
        <v>22</v>
      </c>
      <c r="C2" s="18">
        <v>43589</v>
      </c>
      <c r="D2" s="19" t="s">
        <v>26</v>
      </c>
      <c r="E2" s="20">
        <v>199</v>
      </c>
      <c r="F2" s="20">
        <v>199</v>
      </c>
      <c r="G2" s="20">
        <v>191</v>
      </c>
      <c r="H2" s="20">
        <v>189</v>
      </c>
      <c r="I2" s="20"/>
      <c r="J2" s="20"/>
      <c r="K2" s="21">
        <f>COUNT(E2:J2)</f>
        <v>4</v>
      </c>
      <c r="L2" s="21">
        <f>SUM(E2:J2)</f>
        <v>778</v>
      </c>
      <c r="M2" s="22">
        <f>SUM(L2/K2)</f>
        <v>194.5</v>
      </c>
      <c r="N2" s="17">
        <v>9</v>
      </c>
      <c r="O2" s="23">
        <f>SUM(M2+N2)</f>
        <v>203.5</v>
      </c>
    </row>
    <row r="3" spans="1:15" x14ac:dyDescent="0.3">
      <c r="A3" s="25" t="s">
        <v>31</v>
      </c>
      <c r="B3" s="25" t="s">
        <v>22</v>
      </c>
      <c r="C3" s="26">
        <v>43617</v>
      </c>
      <c r="D3" s="27" t="s">
        <v>32</v>
      </c>
      <c r="E3" s="25">
        <v>195</v>
      </c>
      <c r="F3" s="25">
        <v>192</v>
      </c>
      <c r="G3" s="25">
        <v>194</v>
      </c>
      <c r="H3" s="25">
        <v>190</v>
      </c>
      <c r="I3" s="25"/>
      <c r="J3" s="25"/>
      <c r="K3" s="28">
        <v>4</v>
      </c>
      <c r="L3" s="28">
        <v>771</v>
      </c>
      <c r="M3" s="29">
        <v>192.75</v>
      </c>
      <c r="N3" s="28">
        <v>11</v>
      </c>
      <c r="O3" s="29">
        <v>203.75</v>
      </c>
    </row>
    <row r="4" spans="1:15" x14ac:dyDescent="0.3">
      <c r="A4" s="16" t="s">
        <v>25</v>
      </c>
      <c r="B4" s="39" t="s">
        <v>22</v>
      </c>
      <c r="C4" s="18">
        <f>'[1]START TAB'!$D$2</f>
        <v>43652</v>
      </c>
      <c r="D4" s="19" t="str">
        <f>'[1]START TAB'!$B$2</f>
        <v>Belton, SC</v>
      </c>
      <c r="E4" s="40">
        <v>194</v>
      </c>
      <c r="F4" s="40">
        <v>197</v>
      </c>
      <c r="G4" s="40">
        <v>193</v>
      </c>
      <c r="H4" s="40">
        <v>193</v>
      </c>
      <c r="I4" s="40"/>
      <c r="J4" s="40"/>
      <c r="K4" s="21">
        <f>COUNT(E4:J4)</f>
        <v>4</v>
      </c>
      <c r="L4" s="21">
        <f>SUM(E4:J4)</f>
        <v>777</v>
      </c>
      <c r="M4" s="22">
        <f>SUM(L4/K4)</f>
        <v>194.25</v>
      </c>
      <c r="N4" s="39">
        <v>11</v>
      </c>
      <c r="O4" s="23">
        <f>SUM(M4+N4)</f>
        <v>205.25</v>
      </c>
    </row>
    <row r="5" spans="1:15" x14ac:dyDescent="0.3">
      <c r="A5" s="16" t="s">
        <v>25</v>
      </c>
      <c r="B5" s="39" t="s">
        <v>22</v>
      </c>
      <c r="C5" s="18">
        <v>43680</v>
      </c>
      <c r="D5" s="19" t="str">
        <f>'[1]START TAB'!$B$2</f>
        <v>Belton, SC</v>
      </c>
      <c r="E5" s="40">
        <v>194</v>
      </c>
      <c r="F5" s="40">
        <v>194</v>
      </c>
      <c r="G5" s="40">
        <v>195</v>
      </c>
      <c r="H5" s="40">
        <v>194</v>
      </c>
      <c r="I5" s="40"/>
      <c r="J5" s="40"/>
      <c r="K5" s="21">
        <f>COUNT(E5:J5)</f>
        <v>4</v>
      </c>
      <c r="L5" s="21">
        <f>SUM(E5:J5)</f>
        <v>777</v>
      </c>
      <c r="M5" s="22">
        <f>SUM(L5/K5)</f>
        <v>194.25</v>
      </c>
      <c r="N5" s="39">
        <v>13</v>
      </c>
      <c r="O5" s="23">
        <f>SUM(M5+N5)</f>
        <v>207.25</v>
      </c>
    </row>
    <row r="6" spans="1:15" x14ac:dyDescent="0.3">
      <c r="A6" s="31" t="s">
        <v>39</v>
      </c>
      <c r="B6" s="32" t="s">
        <v>22</v>
      </c>
      <c r="C6" s="33">
        <v>43715</v>
      </c>
      <c r="D6" s="34" t="str">
        <f>'[1]START TAB'!$B$2</f>
        <v>Belton, SC</v>
      </c>
      <c r="E6" s="35">
        <v>198</v>
      </c>
      <c r="F6" s="35">
        <v>194</v>
      </c>
      <c r="G6" s="35">
        <v>194</v>
      </c>
      <c r="H6" s="35">
        <v>194</v>
      </c>
      <c r="I6" s="35"/>
      <c r="J6" s="35"/>
      <c r="K6" s="36">
        <f>COUNT(E6:J6)</f>
        <v>4</v>
      </c>
      <c r="L6" s="36">
        <f>SUM(E6:J6)</f>
        <v>780</v>
      </c>
      <c r="M6" s="37">
        <f>SUM(L6/K6)</f>
        <v>195</v>
      </c>
      <c r="N6" s="32">
        <v>13</v>
      </c>
      <c r="O6" s="38">
        <f>SUM(M6+N6)</f>
        <v>208</v>
      </c>
    </row>
    <row r="7" spans="1:15" x14ac:dyDescent="0.3">
      <c r="A7" s="16" t="s">
        <v>39</v>
      </c>
      <c r="B7" s="39" t="s">
        <v>22</v>
      </c>
      <c r="C7" s="18">
        <v>43743</v>
      </c>
      <c r="D7" s="19" t="str">
        <f>'[1]START TAB'!$B$2</f>
        <v>Belton, SC</v>
      </c>
      <c r="E7" s="40">
        <v>194</v>
      </c>
      <c r="F7" s="40">
        <v>196</v>
      </c>
      <c r="G7" s="40">
        <v>192</v>
      </c>
      <c r="H7" s="40">
        <v>197</v>
      </c>
      <c r="I7" s="40"/>
      <c r="J7" s="40"/>
      <c r="K7" s="21">
        <f>COUNT(E7:J7)</f>
        <v>4</v>
      </c>
      <c r="L7" s="21">
        <f>SUM(E7:J7)</f>
        <v>779</v>
      </c>
      <c r="M7" s="22">
        <f>SUM(L7/K7)</f>
        <v>194.75</v>
      </c>
      <c r="N7" s="39">
        <v>13</v>
      </c>
      <c r="O7" s="23">
        <f>SUM(M7+N7)</f>
        <v>207.75</v>
      </c>
    </row>
    <row r="8" spans="1:15" x14ac:dyDescent="0.3">
      <c r="A8" s="31" t="s">
        <v>39</v>
      </c>
      <c r="B8" s="32" t="s">
        <v>22</v>
      </c>
      <c r="C8" s="33">
        <v>43771</v>
      </c>
      <c r="D8" s="34" t="str">
        <f>'[1]START TAB'!$B$2</f>
        <v>Belton, SC</v>
      </c>
      <c r="E8" s="35">
        <v>197</v>
      </c>
      <c r="F8" s="35">
        <v>197</v>
      </c>
      <c r="G8" s="35">
        <v>196</v>
      </c>
      <c r="H8" s="35">
        <v>196</v>
      </c>
      <c r="I8" s="35"/>
      <c r="J8" s="35"/>
      <c r="K8" s="36">
        <f>COUNT(E8:J8)</f>
        <v>4</v>
      </c>
      <c r="L8" s="36">
        <f>SUM(E8:J8)</f>
        <v>786</v>
      </c>
      <c r="M8" s="37">
        <f>SUM(L8/K8)</f>
        <v>196.5</v>
      </c>
      <c r="N8" s="32">
        <v>13</v>
      </c>
      <c r="O8" s="38">
        <f>SUM(M8+N8)</f>
        <v>209.5</v>
      </c>
    </row>
    <row r="9" spans="1:15" x14ac:dyDescent="0.3">
      <c r="A9" s="7"/>
      <c r="B9" s="7"/>
      <c r="C9" s="8"/>
      <c r="D9" s="9"/>
      <c r="E9" s="7"/>
      <c r="F9" s="7"/>
      <c r="G9" s="7"/>
      <c r="H9" s="7"/>
      <c r="I9" s="7"/>
      <c r="J9" s="7"/>
      <c r="K9" s="10"/>
      <c r="L9" s="10"/>
      <c r="M9" s="11"/>
      <c r="N9" s="10"/>
      <c r="O9" s="11"/>
    </row>
    <row r="10" spans="1:15" x14ac:dyDescent="0.3">
      <c r="K10" s="3">
        <f>SUM(K2:K9)</f>
        <v>28</v>
      </c>
      <c r="L10" s="3">
        <f>SUM(L2:L9)</f>
        <v>5448</v>
      </c>
      <c r="M10" s="1">
        <f>SUM(L10/K10)</f>
        <v>194.57142857142858</v>
      </c>
      <c r="N10" s="3">
        <f>SUM(N2:N9)</f>
        <v>83</v>
      </c>
      <c r="O10" s="1">
        <f>SUM(M10+N10)</f>
        <v>277.57142857142856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_1"/>
  </protectedRanges>
  <conditionalFormatting sqref="E1">
    <cfRule type="top10" priority="191" bottom="1" rank="1"/>
    <cfRule type="top10" dxfId="215" priority="192" rank="1"/>
  </conditionalFormatting>
  <conditionalFormatting sqref="F1">
    <cfRule type="top10" priority="189" bottom="1" rank="1"/>
    <cfRule type="top10" dxfId="214" priority="190" rank="1"/>
  </conditionalFormatting>
  <conditionalFormatting sqref="G1">
    <cfRule type="top10" priority="187" bottom="1" rank="1"/>
    <cfRule type="top10" dxfId="213" priority="188" rank="1"/>
  </conditionalFormatting>
  <conditionalFormatting sqref="H1">
    <cfRule type="top10" priority="185" bottom="1" rank="1"/>
    <cfRule type="top10" dxfId="212" priority="186" rank="1"/>
  </conditionalFormatting>
  <conditionalFormatting sqref="I1">
    <cfRule type="top10" priority="183" bottom="1" rank="1"/>
    <cfRule type="top10" dxfId="211" priority="184" rank="1"/>
  </conditionalFormatting>
  <conditionalFormatting sqref="J1">
    <cfRule type="top10" priority="181" bottom="1" rank="1"/>
    <cfRule type="top10" dxfId="210" priority="182" rank="1"/>
  </conditionalFormatting>
  <conditionalFormatting sqref="E9">
    <cfRule type="top10" priority="179" bottom="1" rank="1"/>
    <cfRule type="top10" dxfId="209" priority="180" rank="1"/>
  </conditionalFormatting>
  <conditionalFormatting sqref="F9">
    <cfRule type="top10" priority="177" bottom="1" rank="1"/>
    <cfRule type="top10" dxfId="208" priority="178" rank="1"/>
  </conditionalFormatting>
  <conditionalFormatting sqref="G9">
    <cfRule type="top10" priority="175" bottom="1" rank="1"/>
    <cfRule type="top10" dxfId="207" priority="176" rank="1"/>
  </conditionalFormatting>
  <conditionalFormatting sqref="H9">
    <cfRule type="top10" priority="173" bottom="1" rank="1"/>
    <cfRule type="top10" dxfId="206" priority="174" rank="1"/>
  </conditionalFormatting>
  <conditionalFormatting sqref="I9">
    <cfRule type="top10" priority="171" bottom="1" rank="1"/>
    <cfRule type="top10" dxfId="205" priority="172" rank="1"/>
  </conditionalFormatting>
  <conditionalFormatting sqref="J9">
    <cfRule type="top10" priority="169" bottom="1" rank="1"/>
    <cfRule type="top10" dxfId="204" priority="170" rank="1"/>
  </conditionalFormatting>
  <conditionalFormatting sqref="E2">
    <cfRule type="top10" dxfId="203" priority="48" rank="1"/>
  </conditionalFormatting>
  <conditionalFormatting sqref="F2">
    <cfRule type="top10" dxfId="202" priority="47" rank="1"/>
  </conditionalFormatting>
  <conditionalFormatting sqref="G2">
    <cfRule type="top10" dxfId="201" priority="46" rank="1"/>
  </conditionalFormatting>
  <conditionalFormatting sqref="H2">
    <cfRule type="top10" dxfId="200" priority="45" rank="1"/>
  </conditionalFormatting>
  <conditionalFormatting sqref="I2">
    <cfRule type="top10" dxfId="199" priority="44" rank="1"/>
  </conditionalFormatting>
  <conditionalFormatting sqref="J2">
    <cfRule type="top10" dxfId="198" priority="43" rank="1"/>
  </conditionalFormatting>
  <conditionalFormatting sqref="E3">
    <cfRule type="top10" priority="41" bottom="1" rank="1"/>
    <cfRule type="top10" dxfId="197" priority="42" rank="1"/>
  </conditionalFormatting>
  <conditionalFormatting sqref="F3">
    <cfRule type="top10" priority="39" bottom="1" rank="1"/>
    <cfRule type="top10" dxfId="196" priority="40" rank="1"/>
  </conditionalFormatting>
  <conditionalFormatting sqref="G3">
    <cfRule type="top10" priority="37" bottom="1" rank="1"/>
    <cfRule type="top10" dxfId="195" priority="38" rank="1"/>
  </conditionalFormatting>
  <conditionalFormatting sqref="H3">
    <cfRule type="top10" priority="35" bottom="1" rank="1"/>
    <cfRule type="top10" dxfId="194" priority="36" rank="1"/>
  </conditionalFormatting>
  <conditionalFormatting sqref="I3">
    <cfRule type="top10" priority="33" bottom="1" rank="1"/>
    <cfRule type="top10" dxfId="193" priority="34" rank="1"/>
  </conditionalFormatting>
  <conditionalFormatting sqref="J3">
    <cfRule type="top10" priority="31" bottom="1" rank="1"/>
    <cfRule type="top10" dxfId="192" priority="32" rank="1"/>
  </conditionalFormatting>
  <conditionalFormatting sqref="E4">
    <cfRule type="top10" dxfId="191" priority="30" rank="1"/>
  </conditionalFormatting>
  <conditionalFormatting sqref="F4">
    <cfRule type="top10" dxfId="190" priority="29" rank="1"/>
  </conditionalFormatting>
  <conditionalFormatting sqref="G4">
    <cfRule type="top10" dxfId="189" priority="28" rank="1"/>
  </conditionalFormatting>
  <conditionalFormatting sqref="H4">
    <cfRule type="top10" dxfId="188" priority="27" rank="1"/>
  </conditionalFormatting>
  <conditionalFormatting sqref="I4">
    <cfRule type="top10" dxfId="187" priority="26" rank="1"/>
  </conditionalFormatting>
  <conditionalFormatting sqref="J4">
    <cfRule type="top10" dxfId="186" priority="25" rank="1"/>
  </conditionalFormatting>
  <conditionalFormatting sqref="E5">
    <cfRule type="top10" dxfId="185" priority="19" rank="1"/>
  </conditionalFormatting>
  <conditionalFormatting sqref="F5">
    <cfRule type="top10" dxfId="184" priority="20" rank="1"/>
  </conditionalFormatting>
  <conditionalFormatting sqref="G5">
    <cfRule type="top10" dxfId="183" priority="21" rank="1"/>
  </conditionalFormatting>
  <conditionalFormatting sqref="H5">
    <cfRule type="top10" dxfId="182" priority="22" rank="1"/>
  </conditionalFormatting>
  <conditionalFormatting sqref="I5">
    <cfRule type="top10" dxfId="181" priority="23" rank="1"/>
  </conditionalFormatting>
  <conditionalFormatting sqref="J5">
    <cfRule type="top10" dxfId="180" priority="24" rank="1"/>
  </conditionalFormatting>
  <conditionalFormatting sqref="E6">
    <cfRule type="top10" dxfId="179" priority="13" rank="1"/>
  </conditionalFormatting>
  <conditionalFormatting sqref="F6">
    <cfRule type="top10" dxfId="178" priority="14" rank="1"/>
  </conditionalFormatting>
  <conditionalFormatting sqref="G6">
    <cfRule type="top10" dxfId="177" priority="15" rank="1"/>
  </conditionalFormatting>
  <conditionalFormatting sqref="H6">
    <cfRule type="top10" dxfId="176" priority="16" rank="1"/>
  </conditionalFormatting>
  <conditionalFormatting sqref="I6">
    <cfRule type="top10" dxfId="175" priority="17" rank="1"/>
  </conditionalFormatting>
  <conditionalFormatting sqref="J6">
    <cfRule type="top10" dxfId="174" priority="18" rank="1"/>
  </conditionalFormatting>
  <conditionalFormatting sqref="E7">
    <cfRule type="top10" dxfId="173" priority="7" rank="1"/>
  </conditionalFormatting>
  <conditionalFormatting sqref="F7">
    <cfRule type="top10" dxfId="172" priority="8" rank="1"/>
  </conditionalFormatting>
  <conditionalFormatting sqref="G7">
    <cfRule type="top10" dxfId="171" priority="9" rank="1"/>
  </conditionalFormatting>
  <conditionalFormatting sqref="H7">
    <cfRule type="top10" dxfId="170" priority="10" rank="1"/>
  </conditionalFormatting>
  <conditionalFormatting sqref="I7">
    <cfRule type="top10" dxfId="169" priority="11" rank="1"/>
  </conditionalFormatting>
  <conditionalFormatting sqref="J7">
    <cfRule type="top10" dxfId="168" priority="12" rank="1"/>
  </conditionalFormatting>
  <conditionalFormatting sqref="E8">
    <cfRule type="top10" dxfId="167" priority="1" rank="1"/>
  </conditionalFormatting>
  <conditionalFormatting sqref="F8">
    <cfRule type="top10" dxfId="166" priority="2" rank="1"/>
  </conditionalFormatting>
  <conditionalFormatting sqref="G8">
    <cfRule type="top10" dxfId="165" priority="3" rank="1"/>
  </conditionalFormatting>
  <conditionalFormatting sqref="H8">
    <cfRule type="top10" dxfId="164" priority="4" rank="1"/>
  </conditionalFormatting>
  <conditionalFormatting sqref="J8">
    <cfRule type="top10" dxfId="163" priority="5" rank="1"/>
  </conditionalFormatting>
  <conditionalFormatting sqref="I8">
    <cfRule type="top10" dxfId="162" priority="6" rank="1"/>
  </conditionalFormatting>
  <dataValidations count="1">
    <dataValidation type="list" allowBlank="1" showInputMessage="1" showErrorMessage="1" sqref="B2" xr:uid="{FDD90E06-3379-4A11-A21A-07C6C2B1873F}">
      <formula1>#REF!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43E493C-B9C3-4E71-9639-45910368D51E}">
          <x14:formula1>
            <xm:f>'C:\Users\abra2\AppData\Local\Packages\Microsoft.MicrosoftEdge_8wekyb3d8bbwe\TempState\Downloads\[ABRA Club Shoot 2182018 (1).xlsm]Data'!#REF!</xm:f>
          </x14:formula1>
          <xm:sqref>B9</xm:sqref>
        </x14:dataValidation>
        <x14:dataValidation type="list" allowBlank="1" showInputMessage="1" showErrorMessage="1" xr:uid="{7B72D237-4814-4785-94CB-CBF21AF6B189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E31E1007-00AF-4F63-9753-2209B41D8873}">
          <x14:formula1>
            <xm:f>'C:\Users\abra2\Desktop\ABRA Files and More\AUTO BENCH REST ASSOCIATION FILE\ABRA 2019\South Carolina\[ABRA sSOUTH CAROLINA SCORING PROGRAM 2019.xlsm]DATA SHEET'!#REF!</xm:f>
          </x14:formula1>
          <xm:sqref>B4:B7</xm:sqref>
        </x14:dataValidation>
        <x14:dataValidation type="list" allowBlank="1" showInputMessage="1" showErrorMessage="1" xr:uid="{77EDB334-0EA8-4BFC-BB34-5795DEF7CB9C}">
          <x14:formula1>
            <xm:f>'C:\Users\abra2\Desktop\ABRA Files and More\AUTO BENCH REST ASSOCIATION FILE\ABRA 2019\South Carolina\[ABRA sSOUTH CAROLINA SCORING PROGRAM 2019.xlsm]DATA SHEET'!#REF!</xm:f>
          </x14:formula1>
          <xm:sqref>B8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B752B-1569-4633-9043-3BB2983F72AE}">
  <dimension ref="A1:O5"/>
  <sheetViews>
    <sheetView workbookViewId="0">
      <selection activeCell="C17" sqref="C17"/>
    </sheetView>
  </sheetViews>
  <sheetFormatPr defaultRowHeight="15" x14ac:dyDescent="0.3"/>
  <cols>
    <col min="1" max="1" width="38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5" t="s">
        <v>31</v>
      </c>
      <c r="B2" s="25" t="s">
        <v>36</v>
      </c>
      <c r="C2" s="26">
        <v>43617</v>
      </c>
      <c r="D2" s="27" t="s">
        <v>32</v>
      </c>
      <c r="E2" s="25">
        <v>181</v>
      </c>
      <c r="F2" s="25">
        <v>179</v>
      </c>
      <c r="G2" s="25">
        <v>181</v>
      </c>
      <c r="H2" s="25">
        <v>185</v>
      </c>
      <c r="I2" s="25"/>
      <c r="J2" s="25"/>
      <c r="K2" s="28">
        <v>4</v>
      </c>
      <c r="L2" s="28">
        <v>726</v>
      </c>
      <c r="M2" s="29">
        <v>181.5</v>
      </c>
      <c r="N2" s="28">
        <v>2</v>
      </c>
      <c r="O2" s="29">
        <v>183.5</v>
      </c>
    </row>
    <row r="3" spans="1:15" x14ac:dyDescent="0.3">
      <c r="A3" s="31" t="s">
        <v>25</v>
      </c>
      <c r="B3" s="32" t="s">
        <v>36</v>
      </c>
      <c r="C3" s="33">
        <f>'[1]START TAB'!$D$2</f>
        <v>43652</v>
      </c>
      <c r="D3" s="34" t="str">
        <f>'[1]START TAB'!$B$2</f>
        <v>Belton, SC</v>
      </c>
      <c r="E3" s="35">
        <v>182</v>
      </c>
      <c r="F3" s="35">
        <v>175</v>
      </c>
      <c r="G3" s="35">
        <v>181</v>
      </c>
      <c r="H3" s="35">
        <v>175</v>
      </c>
      <c r="I3" s="35"/>
      <c r="J3" s="35"/>
      <c r="K3" s="36">
        <f>COUNT(E3:J3)</f>
        <v>4</v>
      </c>
      <c r="L3" s="36">
        <f>SUM(E3:J3)</f>
        <v>713</v>
      </c>
      <c r="M3" s="37">
        <f>SUM(L3/K3)</f>
        <v>178.25</v>
      </c>
      <c r="N3" s="32">
        <v>3</v>
      </c>
      <c r="O3" s="38">
        <f>SUM(M3+N3)</f>
        <v>181.25</v>
      </c>
    </row>
    <row r="4" spans="1:15" x14ac:dyDescent="0.3">
      <c r="A4" s="7"/>
      <c r="B4" s="7"/>
      <c r="C4" s="8"/>
      <c r="D4" s="9"/>
      <c r="E4" s="7"/>
      <c r="F4" s="7"/>
      <c r="G4" s="7"/>
      <c r="H4" s="7"/>
      <c r="I4" s="7"/>
      <c r="J4" s="7"/>
      <c r="K4" s="10"/>
      <c r="L4" s="10"/>
      <c r="M4" s="11"/>
      <c r="N4" s="10"/>
      <c r="O4" s="11"/>
    </row>
    <row r="5" spans="1:15" x14ac:dyDescent="0.3">
      <c r="K5" s="3">
        <f>SUM(K2:K4)</f>
        <v>8</v>
      </c>
      <c r="L5" s="3">
        <f>SUM(L2:L4)</f>
        <v>1439</v>
      </c>
      <c r="M5" s="1">
        <f>SUM(L5/K5)</f>
        <v>179.875</v>
      </c>
      <c r="N5" s="3">
        <f>SUM(N2:N4)</f>
        <v>5</v>
      </c>
      <c r="O5" s="1">
        <f>SUM(M5+N5)</f>
        <v>184.875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53" bottom="1" rank="1"/>
    <cfRule type="top10" dxfId="161" priority="54" rank="1"/>
  </conditionalFormatting>
  <conditionalFormatting sqref="F1">
    <cfRule type="top10" priority="51" bottom="1" rank="1"/>
    <cfRule type="top10" dxfId="160" priority="52" rank="1"/>
  </conditionalFormatting>
  <conditionalFormatting sqref="G1">
    <cfRule type="top10" priority="49" bottom="1" rank="1"/>
    <cfRule type="top10" dxfId="159" priority="50" rank="1"/>
  </conditionalFormatting>
  <conditionalFormatting sqref="H1">
    <cfRule type="top10" priority="47" bottom="1" rank="1"/>
    <cfRule type="top10" dxfId="158" priority="48" rank="1"/>
  </conditionalFormatting>
  <conditionalFormatting sqref="I1">
    <cfRule type="top10" priority="45" bottom="1" rank="1"/>
    <cfRule type="top10" dxfId="157" priority="46" rank="1"/>
  </conditionalFormatting>
  <conditionalFormatting sqref="J1">
    <cfRule type="top10" priority="43" bottom="1" rank="1"/>
    <cfRule type="top10" dxfId="156" priority="44" rank="1"/>
  </conditionalFormatting>
  <conditionalFormatting sqref="E4">
    <cfRule type="top10" priority="41" bottom="1" rank="1"/>
    <cfRule type="top10" dxfId="155" priority="42" rank="1"/>
  </conditionalFormatting>
  <conditionalFormatting sqref="F4">
    <cfRule type="top10" priority="39" bottom="1" rank="1"/>
    <cfRule type="top10" dxfId="154" priority="40" rank="1"/>
  </conditionalFormatting>
  <conditionalFormatting sqref="G4">
    <cfRule type="top10" priority="37" bottom="1" rank="1"/>
    <cfRule type="top10" dxfId="153" priority="38" rank="1"/>
  </conditionalFormatting>
  <conditionalFormatting sqref="H4">
    <cfRule type="top10" priority="35" bottom="1" rank="1"/>
    <cfRule type="top10" dxfId="152" priority="36" rank="1"/>
  </conditionalFormatting>
  <conditionalFormatting sqref="I4">
    <cfRule type="top10" priority="33" bottom="1" rank="1"/>
    <cfRule type="top10" dxfId="151" priority="34" rank="1"/>
  </conditionalFormatting>
  <conditionalFormatting sqref="J4">
    <cfRule type="top10" priority="31" bottom="1" rank="1"/>
    <cfRule type="top10" dxfId="150" priority="32" rank="1"/>
  </conditionalFormatting>
  <conditionalFormatting sqref="E2">
    <cfRule type="top10" priority="17" bottom="1" rank="1"/>
    <cfRule type="top10" dxfId="149" priority="18" rank="1"/>
  </conditionalFormatting>
  <conditionalFormatting sqref="F2">
    <cfRule type="top10" priority="15" bottom="1" rank="1"/>
    <cfRule type="top10" dxfId="148" priority="16" rank="1"/>
  </conditionalFormatting>
  <conditionalFormatting sqref="G2">
    <cfRule type="top10" priority="13" bottom="1" rank="1"/>
    <cfRule type="top10" dxfId="147" priority="14" rank="1"/>
  </conditionalFormatting>
  <conditionalFormatting sqref="H2">
    <cfRule type="top10" priority="11" bottom="1" rank="1"/>
    <cfRule type="top10" dxfId="146" priority="12" rank="1"/>
  </conditionalFormatting>
  <conditionalFormatting sqref="I2">
    <cfRule type="top10" priority="9" bottom="1" rank="1"/>
    <cfRule type="top10" dxfId="145" priority="10" rank="1"/>
  </conditionalFormatting>
  <conditionalFormatting sqref="J2">
    <cfRule type="top10" priority="7" bottom="1" rank="1"/>
    <cfRule type="top10" dxfId="144" priority="8" rank="1"/>
  </conditionalFormatting>
  <conditionalFormatting sqref="E3">
    <cfRule type="top10" dxfId="143" priority="6" rank="1"/>
  </conditionalFormatting>
  <conditionalFormatting sqref="F3">
    <cfRule type="top10" dxfId="142" priority="5" rank="1"/>
  </conditionalFormatting>
  <conditionalFormatting sqref="G3">
    <cfRule type="top10" dxfId="141" priority="4" rank="1"/>
  </conditionalFormatting>
  <conditionalFormatting sqref="H3">
    <cfRule type="top10" dxfId="140" priority="3" rank="1"/>
  </conditionalFormatting>
  <conditionalFormatting sqref="I3">
    <cfRule type="top10" dxfId="139" priority="2" rank="1"/>
  </conditionalFormatting>
  <conditionalFormatting sqref="J3">
    <cfRule type="top10" dxfId="138" priority="1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FEE6E1D-5650-4197-8A05-51F2C94A9EA8}">
          <x14:formula1>
            <xm:f>'C:\Users\abra2\Desktop\[ABRA2019.xlsm]Data'!#REF!</xm:f>
          </x14:formula1>
          <xm:sqref>B2</xm:sqref>
        </x14:dataValidation>
        <x14:dataValidation type="list" allowBlank="1" showInputMessage="1" showErrorMessage="1" xr:uid="{3526AEC1-38C7-4C5C-B3C8-C3B4B4EFA067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A6A5A7D1-74E1-4C40-9BCF-F420CBDD67F9}">
          <x14:formula1>
            <xm:f>'C:\Users\abra2\Desktop\ABRA Files and More\AUTO BENCH REST ASSOCIATION FILE\ABRA 2019\South Carolina\[ABRA sSOUTH CAROLINA SCORING PROGRAM 2019.xlsm]DATA SHEET'!#REF!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D136D-691C-48D6-8F6E-CD6EDBFAA1E9}">
  <dimension ref="A1:O5"/>
  <sheetViews>
    <sheetView workbookViewId="0">
      <selection activeCell="D21" sqref="D21"/>
    </sheetView>
  </sheetViews>
  <sheetFormatPr defaultRowHeight="15" x14ac:dyDescent="0.3"/>
  <cols>
    <col min="1" max="1" width="28.7109375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6" t="s">
        <v>25</v>
      </c>
      <c r="B2" s="17" t="s">
        <v>20</v>
      </c>
      <c r="C2" s="18" t="str">
        <f>C1</f>
        <v>Date</v>
      </c>
      <c r="D2" s="19" t="s">
        <v>26</v>
      </c>
      <c r="E2" s="20">
        <v>191</v>
      </c>
      <c r="F2" s="20">
        <v>194</v>
      </c>
      <c r="G2" s="20">
        <v>196</v>
      </c>
      <c r="H2" s="20">
        <v>193</v>
      </c>
      <c r="I2" s="20"/>
      <c r="J2" s="20"/>
      <c r="K2" s="21">
        <f>COUNT(E2:J2)</f>
        <v>4</v>
      </c>
      <c r="L2" s="21">
        <f>SUM(E2:J2)</f>
        <v>774</v>
      </c>
      <c r="M2" s="22">
        <f>SUM(L2/K2)</f>
        <v>193.5</v>
      </c>
      <c r="N2" s="17">
        <v>8</v>
      </c>
      <c r="O2" s="23">
        <f>SUM(M2+N2)</f>
        <v>201.5</v>
      </c>
    </row>
    <row r="3" spans="1:15" x14ac:dyDescent="0.3">
      <c r="A3" s="25" t="s">
        <v>31</v>
      </c>
      <c r="B3" s="25" t="s">
        <v>20</v>
      </c>
      <c r="C3" s="26">
        <v>43617</v>
      </c>
      <c r="D3" s="27" t="s">
        <v>32</v>
      </c>
      <c r="E3" s="25">
        <v>186</v>
      </c>
      <c r="F3" s="25">
        <v>191</v>
      </c>
      <c r="G3" s="25">
        <v>190</v>
      </c>
      <c r="H3" s="25">
        <v>186</v>
      </c>
      <c r="I3" s="25"/>
      <c r="J3" s="25"/>
      <c r="K3" s="28">
        <v>4</v>
      </c>
      <c r="L3" s="28">
        <v>753</v>
      </c>
      <c r="M3" s="29">
        <v>188.25</v>
      </c>
      <c r="N3" s="28">
        <v>2</v>
      </c>
      <c r="O3" s="29">
        <f>SUM(M3+N3)</f>
        <v>190.25</v>
      </c>
    </row>
    <row r="4" spans="1:15" x14ac:dyDescent="0.3">
      <c r="A4" s="7"/>
      <c r="B4" s="7"/>
      <c r="C4" s="8"/>
      <c r="D4" s="9"/>
      <c r="E4" s="7"/>
      <c r="F4" s="7"/>
      <c r="G4" s="7"/>
      <c r="H4" s="7"/>
      <c r="I4" s="7"/>
      <c r="J4" s="7"/>
      <c r="K4" s="10"/>
      <c r="L4" s="10"/>
      <c r="M4" s="11"/>
      <c r="N4" s="10"/>
      <c r="O4" s="11"/>
    </row>
    <row r="5" spans="1:15" x14ac:dyDescent="0.3">
      <c r="K5" s="3">
        <f>SUM(K2:K4)</f>
        <v>8</v>
      </c>
      <c r="L5" s="3">
        <f>SUM(L2:L4)</f>
        <v>1527</v>
      </c>
      <c r="M5" s="1">
        <f>SUM(L5/K5)</f>
        <v>190.875</v>
      </c>
      <c r="N5" s="3">
        <f>SUM(N2:N4)</f>
        <v>10</v>
      </c>
      <c r="O5" s="1">
        <f>SUM(M5+N5)</f>
        <v>200.875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_1"/>
  </protectedRanges>
  <conditionalFormatting sqref="E1">
    <cfRule type="top10" priority="125" bottom="1" rank="1"/>
    <cfRule type="top10" dxfId="137" priority="126" rank="1"/>
  </conditionalFormatting>
  <conditionalFormatting sqref="F1">
    <cfRule type="top10" priority="123" bottom="1" rank="1"/>
    <cfRule type="top10" dxfId="136" priority="124" rank="1"/>
  </conditionalFormatting>
  <conditionalFormatting sqref="G1">
    <cfRule type="top10" priority="121" bottom="1" rank="1"/>
    <cfRule type="top10" dxfId="135" priority="122" rank="1"/>
  </conditionalFormatting>
  <conditionalFormatting sqref="H1">
    <cfRule type="top10" priority="119" bottom="1" rank="1"/>
    <cfRule type="top10" dxfId="134" priority="120" rank="1"/>
  </conditionalFormatting>
  <conditionalFormatting sqref="I1">
    <cfRule type="top10" priority="117" bottom="1" rank="1"/>
    <cfRule type="top10" dxfId="133" priority="118" rank="1"/>
  </conditionalFormatting>
  <conditionalFormatting sqref="J1">
    <cfRule type="top10" priority="115" bottom="1" rank="1"/>
    <cfRule type="top10" dxfId="132" priority="116" rank="1"/>
  </conditionalFormatting>
  <conditionalFormatting sqref="E4">
    <cfRule type="top10" priority="113" bottom="1" rank="1"/>
    <cfRule type="top10" dxfId="131" priority="114" rank="1"/>
  </conditionalFormatting>
  <conditionalFormatting sqref="F4">
    <cfRule type="top10" priority="111" bottom="1" rank="1"/>
    <cfRule type="top10" dxfId="130" priority="112" rank="1"/>
  </conditionalFormatting>
  <conditionalFormatting sqref="G4">
    <cfRule type="top10" priority="109" bottom="1" rank="1"/>
    <cfRule type="top10" dxfId="129" priority="110" rank="1"/>
  </conditionalFormatting>
  <conditionalFormatting sqref="H4">
    <cfRule type="top10" priority="107" bottom="1" rank="1"/>
    <cfRule type="top10" dxfId="128" priority="108" rank="1"/>
  </conditionalFormatting>
  <conditionalFormatting sqref="I4">
    <cfRule type="top10" priority="105" bottom="1" rank="1"/>
    <cfRule type="top10" dxfId="127" priority="106" rank="1"/>
  </conditionalFormatting>
  <conditionalFormatting sqref="J4">
    <cfRule type="top10" priority="103" bottom="1" rank="1"/>
    <cfRule type="top10" dxfId="126" priority="104" rank="1"/>
  </conditionalFormatting>
  <conditionalFormatting sqref="E2">
    <cfRule type="top10" dxfId="125" priority="30" rank="1"/>
  </conditionalFormatting>
  <conditionalFormatting sqref="F2">
    <cfRule type="top10" dxfId="124" priority="29" rank="1"/>
  </conditionalFormatting>
  <conditionalFormatting sqref="G2">
    <cfRule type="top10" dxfId="123" priority="28" rank="1"/>
  </conditionalFormatting>
  <conditionalFormatting sqref="H2">
    <cfRule type="top10" dxfId="122" priority="27" rank="1"/>
  </conditionalFormatting>
  <conditionalFormatting sqref="I2">
    <cfRule type="top10" dxfId="121" priority="26" rank="1"/>
  </conditionalFormatting>
  <conditionalFormatting sqref="J2">
    <cfRule type="top10" dxfId="120" priority="25" rank="1"/>
  </conditionalFormatting>
  <conditionalFormatting sqref="E3">
    <cfRule type="top10" priority="11" bottom="1" rank="1"/>
    <cfRule type="top10" dxfId="119" priority="12" rank="1"/>
  </conditionalFormatting>
  <conditionalFormatting sqref="F3">
    <cfRule type="top10" priority="9" bottom="1" rank="1"/>
    <cfRule type="top10" dxfId="118" priority="10" rank="1"/>
  </conditionalFormatting>
  <conditionalFormatting sqref="G3">
    <cfRule type="top10" priority="7" bottom="1" rank="1"/>
    <cfRule type="top10" dxfId="117" priority="8" rank="1"/>
  </conditionalFormatting>
  <conditionalFormatting sqref="H3">
    <cfRule type="top10" priority="5" bottom="1" rank="1"/>
    <cfRule type="top10" dxfId="116" priority="6" rank="1"/>
  </conditionalFormatting>
  <conditionalFormatting sqref="I3">
    <cfRule type="top10" priority="3" bottom="1" rank="1"/>
    <cfRule type="top10" dxfId="115" priority="4" rank="1"/>
  </conditionalFormatting>
  <conditionalFormatting sqref="J3">
    <cfRule type="top10" priority="1" bottom="1" rank="1"/>
    <cfRule type="top10" dxfId="114" priority="2" rank="1"/>
  </conditionalFormatting>
  <dataValidations count="1">
    <dataValidation type="list" allowBlank="1" showInputMessage="1" showErrorMessage="1" sqref="B2" xr:uid="{7D010ACB-35B3-491E-84DC-565E71680129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39DEE4-5808-4858-9542-5D67EC94F6C0}">
          <x14:formula1>
            <xm:f>'C:\Users\abra2\AppData\Local\Packages\Microsoft.MicrosoftEdge_8wekyb3d8bbwe\TempState\Downloads\[ABRA Club Shoot 2182018 (1).xlsm]Data'!#REF!</xm:f>
          </x14:formula1>
          <xm:sqref>B4</xm:sqref>
        </x14:dataValidation>
        <x14:dataValidation type="list" allowBlank="1" showInputMessage="1" showErrorMessage="1" xr:uid="{55C9A86B-0DE7-445A-B73F-718A6889730F}">
          <x14:formula1>
            <xm:f>'C:\Users\abra2\Desktop\[ABRA2019.xlsm]Data'!#REF!</xm:f>
          </x14:formula1>
          <xm:sqref>B3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47E7-3088-4163-8A44-73102C9C5DF6}">
  <dimension ref="A1:O4"/>
  <sheetViews>
    <sheetView workbookViewId="0">
      <selection activeCell="C14" sqref="C14"/>
    </sheetView>
  </sheetViews>
  <sheetFormatPr defaultRowHeight="15" x14ac:dyDescent="0.3"/>
  <cols>
    <col min="1" max="1" width="38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25" t="s">
        <v>31</v>
      </c>
      <c r="B2" s="25" t="s">
        <v>33</v>
      </c>
      <c r="C2" s="26">
        <v>43617</v>
      </c>
      <c r="D2" s="27" t="s">
        <v>32</v>
      </c>
      <c r="E2" s="25">
        <v>194</v>
      </c>
      <c r="F2" s="25">
        <v>191</v>
      </c>
      <c r="G2" s="25">
        <v>196</v>
      </c>
      <c r="H2" s="25">
        <v>189</v>
      </c>
      <c r="I2" s="25"/>
      <c r="J2" s="25"/>
      <c r="K2" s="28">
        <v>4</v>
      </c>
      <c r="L2" s="28">
        <v>770</v>
      </c>
      <c r="M2" s="29">
        <v>192.5</v>
      </c>
      <c r="N2" s="28">
        <v>6</v>
      </c>
      <c r="O2" s="29">
        <v>198.5</v>
      </c>
    </row>
    <row r="3" spans="1:15" x14ac:dyDescent="0.3">
      <c r="A3" s="7"/>
      <c r="B3" s="7"/>
      <c r="C3" s="8"/>
      <c r="D3" s="9"/>
      <c r="E3" s="7"/>
      <c r="F3" s="7"/>
      <c r="G3" s="7"/>
      <c r="H3" s="7"/>
      <c r="I3" s="7"/>
      <c r="J3" s="7"/>
      <c r="K3" s="10"/>
      <c r="L3" s="10"/>
      <c r="M3" s="11"/>
      <c r="N3" s="10"/>
      <c r="O3" s="11"/>
    </row>
    <row r="4" spans="1:15" x14ac:dyDescent="0.3">
      <c r="K4" s="3">
        <f>SUM(K2:K3)</f>
        <v>4</v>
      </c>
      <c r="L4" s="3">
        <f>SUM(L2:L3)</f>
        <v>770</v>
      </c>
      <c r="M4" s="1">
        <f>SUM(L4/K4)</f>
        <v>192.5</v>
      </c>
      <c r="N4" s="3">
        <f>SUM(N2:N3)</f>
        <v>6</v>
      </c>
      <c r="O4" s="1">
        <f>SUM(M4+N4)</f>
        <v>198.5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"/>
  </protectedRanges>
  <conditionalFormatting sqref="E1">
    <cfRule type="top10" priority="41" bottom="1" rank="1"/>
    <cfRule type="top10" dxfId="113" priority="42" rank="1"/>
  </conditionalFormatting>
  <conditionalFormatting sqref="F1">
    <cfRule type="top10" priority="39" bottom="1" rank="1"/>
    <cfRule type="top10" dxfId="112" priority="40" rank="1"/>
  </conditionalFormatting>
  <conditionalFormatting sqref="G1">
    <cfRule type="top10" priority="37" bottom="1" rank="1"/>
    <cfRule type="top10" dxfId="111" priority="38" rank="1"/>
  </conditionalFormatting>
  <conditionalFormatting sqref="H1">
    <cfRule type="top10" priority="35" bottom="1" rank="1"/>
    <cfRule type="top10" dxfId="110" priority="36" rank="1"/>
  </conditionalFormatting>
  <conditionalFormatting sqref="I1">
    <cfRule type="top10" priority="33" bottom="1" rank="1"/>
    <cfRule type="top10" dxfId="109" priority="34" rank="1"/>
  </conditionalFormatting>
  <conditionalFormatting sqref="J1">
    <cfRule type="top10" priority="31" bottom="1" rank="1"/>
    <cfRule type="top10" dxfId="108" priority="32" rank="1"/>
  </conditionalFormatting>
  <conditionalFormatting sqref="E3">
    <cfRule type="top10" priority="29" bottom="1" rank="1"/>
    <cfRule type="top10" dxfId="107" priority="30" rank="1"/>
  </conditionalFormatting>
  <conditionalFormatting sqref="F3">
    <cfRule type="top10" priority="27" bottom="1" rank="1"/>
    <cfRule type="top10" dxfId="106" priority="28" rank="1"/>
  </conditionalFormatting>
  <conditionalFormatting sqref="G3">
    <cfRule type="top10" priority="25" bottom="1" rank="1"/>
    <cfRule type="top10" dxfId="105" priority="26" rank="1"/>
  </conditionalFormatting>
  <conditionalFormatting sqref="H3">
    <cfRule type="top10" priority="23" bottom="1" rank="1"/>
    <cfRule type="top10" dxfId="104" priority="24" rank="1"/>
  </conditionalFormatting>
  <conditionalFormatting sqref="I3">
    <cfRule type="top10" priority="21" bottom="1" rank="1"/>
    <cfRule type="top10" dxfId="103" priority="22" rank="1"/>
  </conditionalFormatting>
  <conditionalFormatting sqref="J3">
    <cfRule type="top10" priority="19" bottom="1" rank="1"/>
    <cfRule type="top10" dxfId="102" priority="20" rank="1"/>
  </conditionalFormatting>
  <conditionalFormatting sqref="E2">
    <cfRule type="top10" priority="11" bottom="1" rank="1"/>
    <cfRule type="top10" dxfId="101" priority="12" rank="1"/>
  </conditionalFormatting>
  <conditionalFormatting sqref="F2">
    <cfRule type="top10" priority="9" bottom="1" rank="1"/>
    <cfRule type="top10" dxfId="100" priority="10" rank="1"/>
  </conditionalFormatting>
  <conditionalFormatting sqref="G2">
    <cfRule type="top10" priority="7" bottom="1" rank="1"/>
    <cfRule type="top10" dxfId="99" priority="8" rank="1"/>
  </conditionalFormatting>
  <conditionalFormatting sqref="H2">
    <cfRule type="top10" priority="5" bottom="1" rank="1"/>
    <cfRule type="top10" dxfId="98" priority="6" rank="1"/>
  </conditionalFormatting>
  <conditionalFormatting sqref="I2">
    <cfRule type="top10" priority="3" bottom="1" rank="1"/>
    <cfRule type="top10" dxfId="97" priority="4" rank="1"/>
  </conditionalFormatting>
  <conditionalFormatting sqref="J2">
    <cfRule type="top10" priority="1" bottom="1" rank="1"/>
    <cfRule type="top10" dxfId="96" priority="2" rank="1"/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BF5FE1-6B40-4A74-8522-46A616FD0416}">
          <x14:formula1>
            <xm:f>'C:\Users\abra2\AppData\Local\Packages\Microsoft.MicrosoftEdge_8wekyb3d8bbwe\TempState\Downloads\[ABRA Club Shoot 2182018 (1).xlsm]Data'!#REF!</xm:f>
          </x14:formula1>
          <xm:sqref>B3</xm:sqref>
        </x14:dataValidation>
        <x14:dataValidation type="list" allowBlank="1" showInputMessage="1" showErrorMessage="1" xr:uid="{5AFF8249-EE1B-43E9-AD6F-3558C22D3922}">
          <x14:formula1>
            <xm:f>'C:\Users\abra2\Desktop\[ABRA2019.xlsm]Data'!#REF!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E941-6EC1-4FD1-A532-C255F62EAAAB}">
  <dimension ref="A1:O9"/>
  <sheetViews>
    <sheetView workbookViewId="0">
      <selection activeCell="A17" sqref="A17"/>
    </sheetView>
  </sheetViews>
  <sheetFormatPr defaultRowHeight="15" x14ac:dyDescent="0.3"/>
  <cols>
    <col min="1" max="1" width="38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6" t="s">
        <v>25</v>
      </c>
      <c r="B2" s="17" t="s">
        <v>27</v>
      </c>
      <c r="C2" s="18" t="str">
        <f>C1</f>
        <v>Date</v>
      </c>
      <c r="D2" s="19" t="s">
        <v>26</v>
      </c>
      <c r="E2" s="20">
        <v>185</v>
      </c>
      <c r="F2" s="20">
        <v>192</v>
      </c>
      <c r="G2" s="20">
        <v>189</v>
      </c>
      <c r="H2" s="20">
        <v>187</v>
      </c>
      <c r="I2" s="20"/>
      <c r="J2" s="20"/>
      <c r="K2" s="21">
        <f>COUNT(E2:J2)</f>
        <v>4</v>
      </c>
      <c r="L2" s="21">
        <f>SUM(E2:J2)</f>
        <v>753</v>
      </c>
      <c r="M2" s="22">
        <f>SUM(L2/K2)</f>
        <v>188.25</v>
      </c>
      <c r="N2" s="17">
        <v>3</v>
      </c>
      <c r="O2" s="23">
        <f>SUM(M2+N2)</f>
        <v>191.25</v>
      </c>
    </row>
    <row r="3" spans="1:15" x14ac:dyDescent="0.3">
      <c r="A3" s="25" t="s">
        <v>31</v>
      </c>
      <c r="B3" s="25" t="s">
        <v>27</v>
      </c>
      <c r="C3" s="26">
        <v>43617</v>
      </c>
      <c r="D3" s="27" t="s">
        <v>32</v>
      </c>
      <c r="E3" s="25">
        <v>191</v>
      </c>
      <c r="F3" s="25">
        <v>190</v>
      </c>
      <c r="G3" s="25">
        <v>191</v>
      </c>
      <c r="H3" s="25">
        <v>186</v>
      </c>
      <c r="I3" s="25"/>
      <c r="J3" s="25"/>
      <c r="K3" s="28">
        <v>4</v>
      </c>
      <c r="L3" s="28">
        <f>SUM(E3:J3)</f>
        <v>758</v>
      </c>
      <c r="M3" s="29">
        <f>SUM(L3/K3)</f>
        <v>189.5</v>
      </c>
      <c r="N3" s="28">
        <v>3</v>
      </c>
      <c r="O3" s="29">
        <f>SUM(M3+N3)</f>
        <v>192.5</v>
      </c>
    </row>
    <row r="4" spans="1:15" x14ac:dyDescent="0.3">
      <c r="A4" s="16" t="s">
        <v>25</v>
      </c>
      <c r="B4" s="39" t="s">
        <v>27</v>
      </c>
      <c r="C4" s="18">
        <f>'[1]START TAB'!$D$2</f>
        <v>43652</v>
      </c>
      <c r="D4" s="19" t="str">
        <f>'[1]START TAB'!$B$2</f>
        <v>Belton, SC</v>
      </c>
      <c r="E4" s="40">
        <v>188</v>
      </c>
      <c r="F4" s="40">
        <v>187</v>
      </c>
      <c r="G4" s="40">
        <v>188</v>
      </c>
      <c r="H4" s="40">
        <v>196</v>
      </c>
      <c r="I4" s="40"/>
      <c r="J4" s="40"/>
      <c r="K4" s="21">
        <f>COUNT(E4:J4)</f>
        <v>4</v>
      </c>
      <c r="L4" s="21">
        <f>SUM(E4:J4)</f>
        <v>759</v>
      </c>
      <c r="M4" s="22">
        <f>SUM(L4/K4)</f>
        <v>189.75</v>
      </c>
      <c r="N4" s="39">
        <v>6</v>
      </c>
      <c r="O4" s="23">
        <f>SUM(M4+N4)</f>
        <v>195.75</v>
      </c>
    </row>
    <row r="5" spans="1:15" x14ac:dyDescent="0.3">
      <c r="A5" s="16" t="s">
        <v>25</v>
      </c>
      <c r="B5" s="39" t="s">
        <v>27</v>
      </c>
      <c r="C5" s="18">
        <v>43680</v>
      </c>
      <c r="D5" s="19" t="str">
        <f>'[1]START TAB'!$B$2</f>
        <v>Belton, SC</v>
      </c>
      <c r="E5" s="40">
        <v>193</v>
      </c>
      <c r="F5" s="40">
        <v>192</v>
      </c>
      <c r="G5" s="40">
        <v>189</v>
      </c>
      <c r="H5" s="40">
        <v>192</v>
      </c>
      <c r="I5" s="40"/>
      <c r="J5" s="40"/>
      <c r="K5" s="21">
        <f>COUNT(E5:J5)</f>
        <v>4</v>
      </c>
      <c r="L5" s="21">
        <f>SUM(E5:J5)</f>
        <v>766</v>
      </c>
      <c r="M5" s="22">
        <f>SUM(L5/K5)</f>
        <v>191.5</v>
      </c>
      <c r="N5" s="39">
        <v>4</v>
      </c>
      <c r="O5" s="23">
        <f>SUM(M5+N5)</f>
        <v>195.5</v>
      </c>
    </row>
    <row r="6" spans="1:15" x14ac:dyDescent="0.3">
      <c r="A6" s="45" t="s">
        <v>39</v>
      </c>
      <c r="B6" s="46" t="s">
        <v>27</v>
      </c>
      <c r="C6" s="18">
        <v>43743</v>
      </c>
      <c r="D6" s="19" t="str">
        <f>'[1]START TAB'!$B$2</f>
        <v>Belton, SC</v>
      </c>
      <c r="E6" s="40">
        <v>187</v>
      </c>
      <c r="F6" s="40">
        <v>189</v>
      </c>
      <c r="G6" s="40">
        <v>191</v>
      </c>
      <c r="H6" s="40">
        <v>189</v>
      </c>
      <c r="I6" s="40"/>
      <c r="J6" s="40"/>
      <c r="K6" s="21">
        <f>COUNT(E6:J6)</f>
        <v>4</v>
      </c>
      <c r="L6" s="21">
        <f>SUM(E6:J6)</f>
        <v>756</v>
      </c>
      <c r="M6" s="22">
        <f>SUM(L6/K6)</f>
        <v>189</v>
      </c>
      <c r="N6" s="39">
        <v>4</v>
      </c>
      <c r="O6" s="23">
        <f>SUM(M6+N6)</f>
        <v>193</v>
      </c>
    </row>
    <row r="7" spans="1:15" x14ac:dyDescent="0.3">
      <c r="A7" s="31" t="s">
        <v>39</v>
      </c>
      <c r="B7" s="32" t="s">
        <v>27</v>
      </c>
      <c r="C7" s="33">
        <v>43771</v>
      </c>
      <c r="D7" s="34" t="str">
        <f>'[1]START TAB'!$B$2</f>
        <v>Belton, SC</v>
      </c>
      <c r="E7" s="35">
        <v>195</v>
      </c>
      <c r="F7" s="35">
        <v>193</v>
      </c>
      <c r="G7" s="35">
        <v>191</v>
      </c>
      <c r="H7" s="35">
        <v>188</v>
      </c>
      <c r="I7" s="35"/>
      <c r="J7" s="35"/>
      <c r="K7" s="36">
        <f>COUNT(E7:J7)</f>
        <v>4</v>
      </c>
      <c r="L7" s="36">
        <f>SUM(E7:J7)</f>
        <v>767</v>
      </c>
      <c r="M7" s="37">
        <f>SUM(L7/K7)</f>
        <v>191.75</v>
      </c>
      <c r="N7" s="32">
        <v>4</v>
      </c>
      <c r="O7" s="38">
        <f>SUM(M7+N7)</f>
        <v>195.75</v>
      </c>
    </row>
    <row r="8" spans="1:15" x14ac:dyDescent="0.3">
      <c r="A8" s="7"/>
      <c r="B8" s="7"/>
      <c r="C8" s="8"/>
      <c r="D8" s="9"/>
      <c r="E8" s="7"/>
      <c r="F8" s="7"/>
      <c r="G8" s="7"/>
      <c r="H8" s="7"/>
      <c r="I8" s="7"/>
      <c r="J8" s="7"/>
      <c r="K8" s="10"/>
      <c r="L8" s="10"/>
      <c r="M8" s="11"/>
      <c r="N8" s="10"/>
      <c r="O8" s="11"/>
    </row>
    <row r="9" spans="1:15" x14ac:dyDescent="0.3">
      <c r="K9" s="3">
        <f>SUM(K2:K8)</f>
        <v>24</v>
      </c>
      <c r="L9" s="3">
        <f>SUM(L2:L8)</f>
        <v>4559</v>
      </c>
      <c r="M9" s="1">
        <f>SUM(L9/K9)</f>
        <v>189.95833333333334</v>
      </c>
      <c r="N9" s="3">
        <f>SUM(N2:N8)</f>
        <v>24</v>
      </c>
      <c r="O9" s="1">
        <f>SUM(M9+N9)</f>
        <v>213.95833333333334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"/>
  </protectedRanges>
  <conditionalFormatting sqref="E1">
    <cfRule type="top10" priority="167" bottom="1" rank="1"/>
    <cfRule type="top10" dxfId="95" priority="168" rank="1"/>
  </conditionalFormatting>
  <conditionalFormatting sqref="F1">
    <cfRule type="top10" priority="165" bottom="1" rank="1"/>
    <cfRule type="top10" dxfId="94" priority="166" rank="1"/>
  </conditionalFormatting>
  <conditionalFormatting sqref="G1">
    <cfRule type="top10" priority="163" bottom="1" rank="1"/>
    <cfRule type="top10" dxfId="93" priority="164" rank="1"/>
  </conditionalFormatting>
  <conditionalFormatting sqref="H1">
    <cfRule type="top10" priority="161" bottom="1" rank="1"/>
    <cfRule type="top10" dxfId="92" priority="162" rank="1"/>
  </conditionalFormatting>
  <conditionalFormatting sqref="I1">
    <cfRule type="top10" priority="159" bottom="1" rank="1"/>
    <cfRule type="top10" dxfId="91" priority="160" rank="1"/>
  </conditionalFormatting>
  <conditionalFormatting sqref="J1">
    <cfRule type="top10" priority="157" bottom="1" rank="1"/>
    <cfRule type="top10" dxfId="90" priority="158" rank="1"/>
  </conditionalFormatting>
  <conditionalFormatting sqref="E8">
    <cfRule type="top10" priority="155" bottom="1" rank="1"/>
    <cfRule type="top10" dxfId="89" priority="156" rank="1"/>
  </conditionalFormatting>
  <conditionalFormatting sqref="F8">
    <cfRule type="top10" priority="153" bottom="1" rank="1"/>
    <cfRule type="top10" dxfId="88" priority="154" rank="1"/>
  </conditionalFormatting>
  <conditionalFormatting sqref="G8">
    <cfRule type="top10" priority="151" bottom="1" rank="1"/>
    <cfRule type="top10" dxfId="87" priority="152" rank="1"/>
  </conditionalFormatting>
  <conditionalFormatting sqref="H8">
    <cfRule type="top10" priority="149" bottom="1" rank="1"/>
    <cfRule type="top10" dxfId="86" priority="150" rank="1"/>
  </conditionalFormatting>
  <conditionalFormatting sqref="I8">
    <cfRule type="top10" priority="147" bottom="1" rank="1"/>
    <cfRule type="top10" dxfId="85" priority="148" rank="1"/>
  </conditionalFormatting>
  <conditionalFormatting sqref="J8">
    <cfRule type="top10" priority="145" bottom="1" rank="1"/>
    <cfRule type="top10" dxfId="84" priority="146" rank="1"/>
  </conditionalFormatting>
  <conditionalFormatting sqref="E2">
    <cfRule type="top10" dxfId="83" priority="60" rank="1"/>
  </conditionalFormatting>
  <conditionalFormatting sqref="F2">
    <cfRule type="top10" dxfId="82" priority="59" rank="1"/>
  </conditionalFormatting>
  <conditionalFormatting sqref="G2">
    <cfRule type="top10" dxfId="81" priority="58" rank="1"/>
  </conditionalFormatting>
  <conditionalFormatting sqref="H2">
    <cfRule type="top10" dxfId="80" priority="57" rank="1"/>
  </conditionalFormatting>
  <conditionalFormatting sqref="I2">
    <cfRule type="top10" dxfId="79" priority="56" rank="1"/>
  </conditionalFormatting>
  <conditionalFormatting sqref="J2">
    <cfRule type="top10" dxfId="78" priority="55" rank="1"/>
  </conditionalFormatting>
  <conditionalFormatting sqref="E3">
    <cfRule type="top10" priority="41" bottom="1" rank="1"/>
    <cfRule type="top10" dxfId="77" priority="42" rank="1"/>
  </conditionalFormatting>
  <conditionalFormatting sqref="F3">
    <cfRule type="top10" priority="39" bottom="1" rank="1"/>
    <cfRule type="top10" dxfId="76" priority="40" rank="1"/>
  </conditionalFormatting>
  <conditionalFormatting sqref="G3">
    <cfRule type="top10" priority="37" bottom="1" rank="1"/>
    <cfRule type="top10" dxfId="75" priority="38" rank="1"/>
  </conditionalFormatting>
  <conditionalFormatting sqref="H3">
    <cfRule type="top10" priority="35" bottom="1" rank="1"/>
    <cfRule type="top10" dxfId="74" priority="36" rank="1"/>
  </conditionalFormatting>
  <conditionalFormatting sqref="I3">
    <cfRule type="top10" priority="33" bottom="1" rank="1"/>
    <cfRule type="top10" dxfId="73" priority="34" rank="1"/>
  </conditionalFormatting>
  <conditionalFormatting sqref="J3">
    <cfRule type="top10" priority="31" bottom="1" rank="1"/>
    <cfRule type="top10" dxfId="72" priority="32" rank="1"/>
  </conditionalFormatting>
  <conditionalFormatting sqref="E4">
    <cfRule type="top10" dxfId="71" priority="30" rank="1"/>
  </conditionalFormatting>
  <conditionalFormatting sqref="F4">
    <cfRule type="top10" dxfId="70" priority="29" rank="1"/>
  </conditionalFormatting>
  <conditionalFormatting sqref="G4">
    <cfRule type="top10" dxfId="69" priority="28" rank="1"/>
  </conditionalFormatting>
  <conditionalFormatting sqref="H4">
    <cfRule type="top10" dxfId="68" priority="27" rank="1"/>
  </conditionalFormatting>
  <conditionalFormatting sqref="I4">
    <cfRule type="top10" dxfId="67" priority="26" rank="1"/>
  </conditionalFormatting>
  <conditionalFormatting sqref="J4">
    <cfRule type="top10" dxfId="66" priority="25" rank="1"/>
  </conditionalFormatting>
  <conditionalFormatting sqref="E5">
    <cfRule type="top10" dxfId="65" priority="13" rank="1"/>
  </conditionalFormatting>
  <conditionalFormatting sqref="F5">
    <cfRule type="top10" dxfId="64" priority="14" rank="1"/>
  </conditionalFormatting>
  <conditionalFormatting sqref="G5">
    <cfRule type="top10" dxfId="63" priority="15" rank="1"/>
  </conditionalFormatting>
  <conditionalFormatting sqref="H5">
    <cfRule type="top10" dxfId="62" priority="16" rank="1"/>
  </conditionalFormatting>
  <conditionalFormatting sqref="I5">
    <cfRule type="top10" dxfId="61" priority="17" rank="1"/>
  </conditionalFormatting>
  <conditionalFormatting sqref="J5">
    <cfRule type="top10" dxfId="60" priority="18" rank="1"/>
  </conditionalFormatting>
  <conditionalFormatting sqref="E6">
    <cfRule type="top10" dxfId="59" priority="7" rank="1"/>
  </conditionalFormatting>
  <conditionalFormatting sqref="F6">
    <cfRule type="top10" dxfId="58" priority="8" rank="1"/>
  </conditionalFormatting>
  <conditionalFormatting sqref="G6">
    <cfRule type="top10" dxfId="57" priority="9" rank="1"/>
  </conditionalFormatting>
  <conditionalFormatting sqref="H6">
    <cfRule type="top10" dxfId="56" priority="10" rank="1"/>
  </conditionalFormatting>
  <conditionalFormatting sqref="I6">
    <cfRule type="top10" dxfId="55" priority="11" rank="1"/>
  </conditionalFormatting>
  <conditionalFormatting sqref="J6">
    <cfRule type="top10" dxfId="54" priority="12" rank="1"/>
  </conditionalFormatting>
  <conditionalFormatting sqref="E7">
    <cfRule type="top10" dxfId="53" priority="1" rank="1"/>
  </conditionalFormatting>
  <conditionalFormatting sqref="F7">
    <cfRule type="top10" dxfId="52" priority="2" rank="1"/>
  </conditionalFormatting>
  <conditionalFormatting sqref="G7">
    <cfRule type="top10" dxfId="51" priority="3" rank="1"/>
  </conditionalFormatting>
  <conditionalFormatting sqref="H7">
    <cfRule type="top10" dxfId="50" priority="4" rank="1"/>
  </conditionalFormatting>
  <conditionalFormatting sqref="J7">
    <cfRule type="top10" dxfId="49" priority="5" rank="1"/>
  </conditionalFormatting>
  <conditionalFormatting sqref="I7">
    <cfRule type="top10" dxfId="48" priority="6" rank="1"/>
  </conditionalFormatting>
  <dataValidations count="1">
    <dataValidation type="list" allowBlank="1" showInputMessage="1" showErrorMessage="1" sqref="B2" xr:uid="{F1B658A8-29EB-44E2-BEAB-7B7245CA69E0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3DD9AC4-4C73-4FC0-93DB-DD2C8B7E89A2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44274D35-95DA-4511-B1B2-8375F66AB4FD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15DC6498-53A7-4EA6-ABE8-70CBA252B30F}">
          <x14:formula1>
            <xm:f>'C:\Users\abra2\Desktop\ABRA Files and More\AUTO BENCH REST ASSOCIATION FILE\ABRA 2019\South Carolina\[ABRA sSOUTH CAROLINA SCORING PROGRAM 2019.xlsm]DATA SHEET'!#REF!</xm:f>
          </x14:formula1>
          <xm:sqref>B4:B5</xm:sqref>
        </x14:dataValidation>
        <x14:dataValidation type="list" allowBlank="1" showInputMessage="1" showErrorMessage="1" xr:uid="{FC1847FF-9086-48E3-BF30-52A2205A79FC}">
          <x14:formula1>
            <xm:f>'C:\Users\abra2\Desktop\ABRA Files and More\AUTO BENCH REST ASSOCIATION FILE\ABRA 2019\South Carolina\[ABRA sSOUTH CAROLINA SCORING PROGRAM 2019.xlsm]DATA SHEET'!#REF!</xm:f>
          </x14:formula1>
          <xm:sqref>B7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BFD16-0DFC-4ABA-81CF-4DF393F10132}">
  <dimension ref="A1:O9"/>
  <sheetViews>
    <sheetView workbookViewId="0">
      <selection activeCell="C18" sqref="C18"/>
    </sheetView>
  </sheetViews>
  <sheetFormatPr defaultRowHeight="15" x14ac:dyDescent="0.3"/>
  <cols>
    <col min="1" max="1" width="26" style="1" customWidth="1"/>
    <col min="2" max="2" width="18.28515625" style="1" customWidth="1"/>
    <col min="3" max="3" width="16.42578125" style="1" bestFit="1" customWidth="1"/>
    <col min="4" max="4" width="22" style="4" customWidth="1"/>
    <col min="5" max="6" width="9.28515625" style="1" bestFit="1" customWidth="1"/>
    <col min="7" max="8" width="9.140625" style="1" customWidth="1"/>
    <col min="9" max="10" width="9.28515625" style="1" bestFit="1" customWidth="1"/>
    <col min="11" max="11" width="13.42578125" style="1" bestFit="1" customWidth="1"/>
    <col min="12" max="12" width="11.7109375" style="1" customWidth="1"/>
    <col min="13" max="14" width="9.28515625" style="1" bestFit="1" customWidth="1"/>
    <col min="15" max="15" width="13.85546875" style="1" bestFit="1" customWidth="1"/>
    <col min="16" max="16384" width="9.140625" style="1"/>
  </cols>
  <sheetData>
    <row r="1" spans="1:15" x14ac:dyDescent="0.3">
      <c r="A1" s="5" t="s">
        <v>0</v>
      </c>
      <c r="B1" s="5" t="s">
        <v>10</v>
      </c>
      <c r="C1" s="5" t="s">
        <v>1</v>
      </c>
      <c r="D1" s="6" t="s">
        <v>2</v>
      </c>
      <c r="E1" s="6" t="s">
        <v>11</v>
      </c>
      <c r="F1" s="6" t="s">
        <v>12</v>
      </c>
      <c r="G1" s="6" t="s">
        <v>13</v>
      </c>
      <c r="H1" s="6" t="s">
        <v>14</v>
      </c>
      <c r="I1" s="6" t="s">
        <v>15</v>
      </c>
      <c r="J1" s="6" t="s">
        <v>16</v>
      </c>
      <c r="K1" s="6" t="s">
        <v>17</v>
      </c>
      <c r="L1" s="6" t="s">
        <v>18</v>
      </c>
      <c r="M1" s="5" t="s">
        <v>7</v>
      </c>
      <c r="N1" s="6" t="s">
        <v>19</v>
      </c>
      <c r="O1" s="6" t="s">
        <v>5</v>
      </c>
    </row>
    <row r="2" spans="1:15" x14ac:dyDescent="0.3">
      <c r="A2" s="16" t="s">
        <v>25</v>
      </c>
      <c r="B2" s="17" t="s">
        <v>29</v>
      </c>
      <c r="C2" s="18" t="str">
        <f>C1</f>
        <v>Date</v>
      </c>
      <c r="D2" s="19" t="s">
        <v>26</v>
      </c>
      <c r="E2" s="20">
        <v>176</v>
      </c>
      <c r="F2" s="20">
        <v>175</v>
      </c>
      <c r="G2" s="20">
        <v>173</v>
      </c>
      <c r="H2" s="20">
        <v>167</v>
      </c>
      <c r="I2" s="20"/>
      <c r="J2" s="20"/>
      <c r="K2" s="21">
        <f>COUNT(E2:J2)</f>
        <v>4</v>
      </c>
      <c r="L2" s="21">
        <f>SUM(E2:J2)</f>
        <v>691</v>
      </c>
      <c r="M2" s="22">
        <f>SUM(L2/K2)</f>
        <v>172.75</v>
      </c>
      <c r="N2" s="17">
        <v>2</v>
      </c>
      <c r="O2" s="23">
        <f>SUM(M2+N2)</f>
        <v>174.75</v>
      </c>
    </row>
    <row r="3" spans="1:15" x14ac:dyDescent="0.3">
      <c r="A3" s="25" t="s">
        <v>31</v>
      </c>
      <c r="B3" s="25" t="s">
        <v>29</v>
      </c>
      <c r="C3" s="26">
        <v>43617</v>
      </c>
      <c r="D3" s="27" t="s">
        <v>32</v>
      </c>
      <c r="E3" s="25">
        <v>172</v>
      </c>
      <c r="F3" s="25">
        <v>189</v>
      </c>
      <c r="G3" s="25">
        <v>184</v>
      </c>
      <c r="H3" s="25">
        <v>184</v>
      </c>
      <c r="I3" s="25"/>
      <c r="J3" s="25"/>
      <c r="K3" s="28">
        <v>4</v>
      </c>
      <c r="L3" s="28">
        <v>729</v>
      </c>
      <c r="M3" s="29">
        <v>182.25</v>
      </c>
      <c r="N3" s="28">
        <v>2</v>
      </c>
      <c r="O3" s="29">
        <v>184.25</v>
      </c>
    </row>
    <row r="4" spans="1:15" x14ac:dyDescent="0.3">
      <c r="A4" s="16" t="s">
        <v>25</v>
      </c>
      <c r="B4" s="39" t="s">
        <v>29</v>
      </c>
      <c r="C4" s="18">
        <f>'[1]START TAB'!$D$2</f>
        <v>43652</v>
      </c>
      <c r="D4" s="19" t="str">
        <f>'[1]START TAB'!$B$2</f>
        <v>Belton, SC</v>
      </c>
      <c r="E4" s="40">
        <v>174</v>
      </c>
      <c r="F4" s="40">
        <v>179</v>
      </c>
      <c r="G4" s="40">
        <v>177</v>
      </c>
      <c r="H4" s="40">
        <v>173</v>
      </c>
      <c r="I4" s="40"/>
      <c r="J4" s="40"/>
      <c r="K4" s="21">
        <f>COUNT(E4:J4)</f>
        <v>4</v>
      </c>
      <c r="L4" s="21">
        <f>SUM(E4:J4)</f>
        <v>703</v>
      </c>
      <c r="M4" s="22">
        <f>SUM(L4/K4)</f>
        <v>175.75</v>
      </c>
      <c r="N4" s="39">
        <v>2</v>
      </c>
      <c r="O4" s="23">
        <f>SUM(M4+N4)</f>
        <v>177.75</v>
      </c>
    </row>
    <row r="5" spans="1:15" x14ac:dyDescent="0.3">
      <c r="A5" s="16" t="s">
        <v>39</v>
      </c>
      <c r="B5" s="39" t="s">
        <v>29</v>
      </c>
      <c r="C5" s="18">
        <v>43715</v>
      </c>
      <c r="D5" s="19" t="str">
        <f>'[1]START TAB'!$B$2</f>
        <v>Belton, SC</v>
      </c>
      <c r="E5" s="40">
        <v>188</v>
      </c>
      <c r="F5" s="40">
        <v>183</v>
      </c>
      <c r="G5" s="40">
        <v>182</v>
      </c>
      <c r="H5" s="40">
        <v>178</v>
      </c>
      <c r="I5" s="40"/>
      <c r="J5" s="40"/>
      <c r="K5" s="21">
        <f>COUNT(E5:J5)</f>
        <v>4</v>
      </c>
      <c r="L5" s="21">
        <f>SUM(E5:J5)</f>
        <v>731</v>
      </c>
      <c r="M5" s="22">
        <f>SUM(L5/K5)</f>
        <v>182.75</v>
      </c>
      <c r="N5" s="39">
        <v>4</v>
      </c>
      <c r="O5" s="23">
        <f>SUM(M5+N5)</f>
        <v>186.75</v>
      </c>
    </row>
    <row r="6" spans="1:15" x14ac:dyDescent="0.3">
      <c r="A6" s="16" t="s">
        <v>39</v>
      </c>
      <c r="B6" s="17" t="s">
        <v>29</v>
      </c>
      <c r="C6" s="18">
        <v>43744</v>
      </c>
      <c r="D6" s="19" t="str">
        <f>'[1]START TAB'!$B$2</f>
        <v>Belton, SC</v>
      </c>
      <c r="E6" s="40">
        <v>188</v>
      </c>
      <c r="F6" s="40">
        <v>185</v>
      </c>
      <c r="G6" s="40">
        <v>177</v>
      </c>
      <c r="H6" s="40">
        <v>188</v>
      </c>
      <c r="I6" s="40"/>
      <c r="J6" s="40"/>
      <c r="K6" s="21">
        <f>COUNT(E6:J6)</f>
        <v>4</v>
      </c>
      <c r="L6" s="21">
        <f>SUM(E6:J6)</f>
        <v>738</v>
      </c>
      <c r="M6" s="22">
        <f>SUM(L6/K6)</f>
        <v>184.5</v>
      </c>
      <c r="N6" s="39">
        <v>5</v>
      </c>
      <c r="O6" s="23">
        <f>SUM(M6+N6)</f>
        <v>189.5</v>
      </c>
    </row>
    <row r="7" spans="1:15" x14ac:dyDescent="0.3">
      <c r="A7" s="31" t="s">
        <v>39</v>
      </c>
      <c r="B7" s="32" t="s">
        <v>29</v>
      </c>
      <c r="C7" s="33">
        <v>43771</v>
      </c>
      <c r="D7" s="34" t="str">
        <f>'[1]START TAB'!$B$2</f>
        <v>Belton, SC</v>
      </c>
      <c r="E7" s="35">
        <v>175</v>
      </c>
      <c r="F7" s="35">
        <v>184</v>
      </c>
      <c r="G7" s="35">
        <v>179</v>
      </c>
      <c r="H7" s="35">
        <v>179</v>
      </c>
      <c r="I7" s="35"/>
      <c r="J7" s="35"/>
      <c r="K7" s="36">
        <f>COUNT(E7:J7)</f>
        <v>4</v>
      </c>
      <c r="L7" s="36">
        <f>SUM(E7:J7)</f>
        <v>717</v>
      </c>
      <c r="M7" s="37">
        <f>SUM(L7/K7)</f>
        <v>179.25</v>
      </c>
      <c r="N7" s="32">
        <v>3</v>
      </c>
      <c r="O7" s="38">
        <f>SUM(M7+N7)</f>
        <v>182.25</v>
      </c>
    </row>
    <row r="8" spans="1:15" x14ac:dyDescent="0.3">
      <c r="A8" s="7"/>
      <c r="B8" s="7"/>
      <c r="C8" s="8"/>
      <c r="D8" s="9"/>
      <c r="E8" s="7"/>
      <c r="F8" s="7"/>
      <c r="G8" s="7"/>
      <c r="H8" s="7"/>
      <c r="I8" s="7"/>
      <c r="J8" s="7"/>
      <c r="K8" s="10"/>
      <c r="L8" s="10"/>
      <c r="M8" s="11"/>
      <c r="N8" s="10"/>
      <c r="O8" s="11"/>
    </row>
    <row r="9" spans="1:15" x14ac:dyDescent="0.3">
      <c r="K9" s="3">
        <f>SUM(K2:K8)</f>
        <v>24</v>
      </c>
      <c r="L9" s="3">
        <f>SUM(L2:L8)</f>
        <v>4309</v>
      </c>
      <c r="M9" s="1">
        <f>SUM(L9/K9)</f>
        <v>179.54166666666666</v>
      </c>
      <c r="N9" s="3">
        <f>SUM(N2:N8)</f>
        <v>18</v>
      </c>
      <c r="O9" s="1">
        <f>SUM(M9+N9)</f>
        <v>197.54166666666666</v>
      </c>
    </row>
  </sheetData>
  <protectedRanges>
    <protectedRange algorithmName="SHA-512" hashValue="FG7sbUW81RLTrqZOgRQY3WT58Fmv2wpczdNtHSivDYpua2f0csBbi4PHtU2Z8RiB+M2w+jl67Do94rJCq0Ck5Q==" saltValue="84WXeaapoYvzxj0ZBNU3eQ==" spinCount="100000" sqref="L2:M2 O2 O3 L3:M3" name="Range1"/>
  </protectedRanges>
  <conditionalFormatting sqref="E1">
    <cfRule type="top10" priority="125" bottom="1" rank="1"/>
    <cfRule type="top10" dxfId="47" priority="126" rank="1"/>
  </conditionalFormatting>
  <conditionalFormatting sqref="F1">
    <cfRule type="top10" priority="123" bottom="1" rank="1"/>
    <cfRule type="top10" dxfId="46" priority="124" rank="1"/>
  </conditionalFormatting>
  <conditionalFormatting sqref="G1">
    <cfRule type="top10" priority="121" bottom="1" rank="1"/>
    <cfRule type="top10" dxfId="45" priority="122" rank="1"/>
  </conditionalFormatting>
  <conditionalFormatting sqref="H1">
    <cfRule type="top10" priority="119" bottom="1" rank="1"/>
    <cfRule type="top10" dxfId="44" priority="120" rank="1"/>
  </conditionalFormatting>
  <conditionalFormatting sqref="I1">
    <cfRule type="top10" priority="117" bottom="1" rank="1"/>
    <cfRule type="top10" dxfId="43" priority="118" rank="1"/>
  </conditionalFormatting>
  <conditionalFormatting sqref="J1">
    <cfRule type="top10" priority="115" bottom="1" rank="1"/>
    <cfRule type="top10" dxfId="42" priority="116" rank="1"/>
  </conditionalFormatting>
  <conditionalFormatting sqref="E8">
    <cfRule type="top10" priority="113" bottom="1" rank="1"/>
    <cfRule type="top10" dxfId="41" priority="114" rank="1"/>
  </conditionalFormatting>
  <conditionalFormatting sqref="F8">
    <cfRule type="top10" priority="111" bottom="1" rank="1"/>
    <cfRule type="top10" dxfId="40" priority="112" rank="1"/>
  </conditionalFormatting>
  <conditionalFormatting sqref="G8">
    <cfRule type="top10" priority="109" bottom="1" rank="1"/>
    <cfRule type="top10" dxfId="39" priority="110" rank="1"/>
  </conditionalFormatting>
  <conditionalFormatting sqref="H8">
    <cfRule type="top10" priority="107" bottom="1" rank="1"/>
    <cfRule type="top10" dxfId="38" priority="108" rank="1"/>
  </conditionalFormatting>
  <conditionalFormatting sqref="I8">
    <cfRule type="top10" priority="105" bottom="1" rank="1"/>
    <cfRule type="top10" dxfId="37" priority="106" rank="1"/>
  </conditionalFormatting>
  <conditionalFormatting sqref="J8">
    <cfRule type="top10" priority="103" bottom="1" rank="1"/>
    <cfRule type="top10" dxfId="36" priority="104" rank="1"/>
  </conditionalFormatting>
  <conditionalFormatting sqref="E2">
    <cfRule type="top10" dxfId="35" priority="42" rank="1"/>
  </conditionalFormatting>
  <conditionalFormatting sqref="F2">
    <cfRule type="top10" dxfId="34" priority="41" rank="1"/>
  </conditionalFormatting>
  <conditionalFormatting sqref="G2">
    <cfRule type="top10" dxfId="33" priority="40" rank="1"/>
  </conditionalFormatting>
  <conditionalFormatting sqref="H2">
    <cfRule type="top10" dxfId="32" priority="39" rank="1"/>
  </conditionalFormatting>
  <conditionalFormatting sqref="I2">
    <cfRule type="top10" dxfId="31" priority="38" rank="1"/>
  </conditionalFormatting>
  <conditionalFormatting sqref="J2">
    <cfRule type="top10" dxfId="30" priority="37" rank="1"/>
  </conditionalFormatting>
  <conditionalFormatting sqref="E3">
    <cfRule type="top10" priority="35" bottom="1" rank="1"/>
    <cfRule type="top10" dxfId="29" priority="36" rank="1"/>
  </conditionalFormatting>
  <conditionalFormatting sqref="F3">
    <cfRule type="top10" priority="33" bottom="1" rank="1"/>
    <cfRule type="top10" dxfId="28" priority="34" rank="1"/>
  </conditionalFormatting>
  <conditionalFormatting sqref="G3">
    <cfRule type="top10" priority="31" bottom="1" rank="1"/>
    <cfRule type="top10" dxfId="27" priority="32" rank="1"/>
  </conditionalFormatting>
  <conditionalFormatting sqref="H3">
    <cfRule type="top10" priority="29" bottom="1" rank="1"/>
    <cfRule type="top10" dxfId="26" priority="30" rank="1"/>
  </conditionalFormatting>
  <conditionalFormatting sqref="I3">
    <cfRule type="top10" priority="27" bottom="1" rank="1"/>
    <cfRule type="top10" dxfId="25" priority="28" rank="1"/>
  </conditionalFormatting>
  <conditionalFormatting sqref="J3">
    <cfRule type="top10" priority="25" bottom="1" rank="1"/>
    <cfRule type="top10" dxfId="24" priority="26" rank="1"/>
  </conditionalFormatting>
  <conditionalFormatting sqref="E4">
    <cfRule type="top10" dxfId="23" priority="24" rank="1"/>
  </conditionalFormatting>
  <conditionalFormatting sqref="F4">
    <cfRule type="top10" dxfId="22" priority="23" rank="1"/>
  </conditionalFormatting>
  <conditionalFormatting sqref="G4">
    <cfRule type="top10" dxfId="21" priority="22" rank="1"/>
  </conditionalFormatting>
  <conditionalFormatting sqref="H4">
    <cfRule type="top10" dxfId="20" priority="21" rank="1"/>
  </conditionalFormatting>
  <conditionalFormatting sqref="I4">
    <cfRule type="top10" dxfId="19" priority="20" rank="1"/>
  </conditionalFormatting>
  <conditionalFormatting sqref="J4">
    <cfRule type="top10" dxfId="18" priority="19" rank="1"/>
  </conditionalFormatting>
  <conditionalFormatting sqref="E5">
    <cfRule type="top10" dxfId="17" priority="13" rank="1"/>
  </conditionalFormatting>
  <conditionalFormatting sqref="F5">
    <cfRule type="top10" dxfId="16" priority="14" rank="1"/>
  </conditionalFormatting>
  <conditionalFormatting sqref="G5">
    <cfRule type="top10" dxfId="15" priority="15" rank="1"/>
  </conditionalFormatting>
  <conditionalFormatting sqref="H5">
    <cfRule type="top10" dxfId="14" priority="16" rank="1"/>
  </conditionalFormatting>
  <conditionalFormatting sqref="I5">
    <cfRule type="top10" dxfId="13" priority="17" rank="1"/>
  </conditionalFormatting>
  <conditionalFormatting sqref="J5">
    <cfRule type="top10" dxfId="12" priority="18" rank="1"/>
  </conditionalFormatting>
  <conditionalFormatting sqref="E6">
    <cfRule type="top10" dxfId="11" priority="7" rank="1"/>
  </conditionalFormatting>
  <conditionalFormatting sqref="F6">
    <cfRule type="top10" dxfId="10" priority="8" rank="1"/>
  </conditionalFormatting>
  <conditionalFormatting sqref="G6">
    <cfRule type="top10" dxfId="9" priority="9" rank="1"/>
  </conditionalFormatting>
  <conditionalFormatting sqref="H6">
    <cfRule type="top10" dxfId="8" priority="10" rank="1"/>
  </conditionalFormatting>
  <conditionalFormatting sqref="I6">
    <cfRule type="top10" dxfId="7" priority="11" rank="1"/>
  </conditionalFormatting>
  <conditionalFormatting sqref="J6">
    <cfRule type="top10" dxfId="6" priority="12" rank="1"/>
  </conditionalFormatting>
  <conditionalFormatting sqref="E7">
    <cfRule type="top10" dxfId="5" priority="1" rank="1"/>
  </conditionalFormatting>
  <conditionalFormatting sqref="F7">
    <cfRule type="top10" dxfId="4" priority="2" rank="1"/>
  </conditionalFormatting>
  <conditionalFormatting sqref="G7">
    <cfRule type="top10" dxfId="3" priority="3" rank="1"/>
  </conditionalFormatting>
  <conditionalFormatting sqref="H7">
    <cfRule type="top10" dxfId="2" priority="4" rank="1"/>
  </conditionalFormatting>
  <conditionalFormatting sqref="J7">
    <cfRule type="top10" dxfId="1" priority="5" rank="1"/>
  </conditionalFormatting>
  <conditionalFormatting sqref="I7">
    <cfRule type="top10" dxfId="0" priority="6" rank="1"/>
  </conditionalFormatting>
  <dataValidations count="1">
    <dataValidation type="list" allowBlank="1" showInputMessage="1" showErrorMessage="1" sqref="B2" xr:uid="{6E483538-3E26-40A8-AC6F-8FA01794BB10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ED71F2B-F46B-4D0A-A303-2BAE1560A649}">
          <x14:formula1>
            <xm:f>'C:\Users\abra2\AppData\Local\Packages\Microsoft.MicrosoftEdge_8wekyb3d8bbwe\TempState\Downloads\[ABRA Club Shoot 2182018 (1).xlsm]Data'!#REF!</xm:f>
          </x14:formula1>
          <xm:sqref>B8</xm:sqref>
        </x14:dataValidation>
        <x14:dataValidation type="list" allowBlank="1" showInputMessage="1" showErrorMessage="1" xr:uid="{41029684-DAA1-44BE-85DE-0AAE093ED876}">
          <x14:formula1>
            <xm:f>'C:\Users\abra2\Desktop\[ABRA2019.xlsm]Data'!#REF!</xm:f>
          </x14:formula1>
          <xm:sqref>B3</xm:sqref>
        </x14:dataValidation>
        <x14:dataValidation type="list" allowBlank="1" showInputMessage="1" showErrorMessage="1" xr:uid="{ADE6DBB8-9E1D-4597-B5EA-83F81F31C356}">
          <x14:formula1>
            <xm:f>'C:\Users\abra2\Desktop\ABRA Files and More\AUTO BENCH REST ASSOCIATION FILE\ABRA 2019\South Carolina\[ABRA sSOUTH CAROLINA SCORING PROGRAM 2019.xlsm]DATA SHEET'!#REF!</xm:f>
          </x14:formula1>
          <xm:sqref>B4:B5</xm:sqref>
        </x14:dataValidation>
        <x14:dataValidation type="list" allowBlank="1" showInputMessage="1" showErrorMessage="1" xr:uid="{8F06B19F-84E3-4A80-9609-BE158E9D3D55}">
          <x14:formula1>
            <xm:f>'C:\Users\abra2\Desktop\ABRA Files and More\AUTO BENCH REST ASSOCIATION FILE\ABRA 2019\South Carolina\[ABRA sSOUTH CAROLINA SCORING PROGRAM 2019.xlsm]DATA SHEET'!#REF!</xm:f>
          </x14:formula1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 Carolina Outlaw Hvy  2019</vt:lpstr>
      <vt:lpstr>Hovan, John</vt:lpstr>
      <vt:lpstr>Hudson, Billy</vt:lpstr>
      <vt:lpstr>Fergus, Melvin</vt:lpstr>
      <vt:lpstr>Noggle, Kevin</vt:lpstr>
      <vt:lpstr>Reynolds, Harold</vt:lpstr>
      <vt:lpstr>Smith, Woody</vt:lpstr>
      <vt:lpstr>Sullivan, Kevin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</dc:creator>
  <cp:lastModifiedBy>lisa chacon</cp:lastModifiedBy>
  <cp:lastPrinted>2019-05-09T02:10:40Z</cp:lastPrinted>
  <dcterms:created xsi:type="dcterms:W3CDTF">2014-07-13T16:34:26Z</dcterms:created>
  <dcterms:modified xsi:type="dcterms:W3CDTF">2019-11-07T02:10:41Z</dcterms:modified>
</cp:coreProperties>
</file>